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28800" windowHeight="13545" activeTab="0"/>
  </bookViews>
  <sheets>
    <sheet name="MIDI_PYRENEES" sheetId="1" r:id="rId1"/>
  </sheets>
  <definedNames>
    <definedName name="Excel_BuiltIn__FilterDatabase_1">'MIDI_PYRENEES'!$C$3:$C$105</definedName>
    <definedName name="Excel_BuiltIn_Database_1">'MIDI_PYRENEES'!#REF!</definedName>
    <definedName name="_xlnm.Print_Titles" localSheetId="0">'MIDI_PYRENEES'!$3:$3</definedName>
  </definedNames>
  <calcPr fullCalcOnLoad="1"/>
</workbook>
</file>

<file path=xl/sharedStrings.xml><?xml version="1.0" encoding="utf-8"?>
<sst xmlns="http://schemas.openxmlformats.org/spreadsheetml/2006/main" count="270" uniqueCount="205">
  <si>
    <t>N°REF</t>
  </si>
  <si>
    <t>ETABLISSEMENTS</t>
  </si>
  <si>
    <t>LOCALITE</t>
  </si>
  <si>
    <t>TOTAL
 08</t>
  </si>
  <si>
    <t>GRAT
08</t>
  </si>
  <si>
    <t>TOTAL
 09</t>
  </si>
  <si>
    <t>GRAT
09</t>
  </si>
  <si>
    <t>Evolution 
09/08 en 
%</t>
  </si>
  <si>
    <t>0912201</t>
  </si>
  <si>
    <t>MUSEE DEPARTEMENTAL DE L'ARIEGE</t>
  </si>
  <si>
    <t>FOIX</t>
  </si>
  <si>
    <t>0916001</t>
  </si>
  <si>
    <t>MUSSE DU TEXTILE ET DU PEIGNE EN CORNE</t>
  </si>
  <si>
    <t>LAVELANET</t>
  </si>
  <si>
    <t>0918101</t>
  </si>
  <si>
    <t>MUSEE DE LA PREHISTOIRE</t>
  </si>
  <si>
    <t>LE MAS D'AZIL</t>
  </si>
  <si>
    <t>0920701</t>
  </si>
  <si>
    <t>MUSEE DE LA FORGE</t>
  </si>
  <si>
    <t>MONTGAILHARD</t>
  </si>
  <si>
    <t>0921101</t>
  </si>
  <si>
    <t>MUSEE D'ARCHEOLOGIE</t>
  </si>
  <si>
    <t>MONTSEGUR</t>
  </si>
  <si>
    <t>0926801</t>
  </si>
  <si>
    <t>MUSEE DU PALAIS DES EVEQUES</t>
  </si>
  <si>
    <t>SAINT-LIZIER</t>
  </si>
  <si>
    <t>Fermé</t>
  </si>
  <si>
    <t>1208901</t>
  </si>
  <si>
    <t>MUSEE REGIONAL DE GEOLOGIE</t>
  </si>
  <si>
    <t>DECAZEVILLE</t>
  </si>
  <si>
    <t>MUSEE DES MOEURS &amp; COUTUMES, MUSEE DU ROUERGUE</t>
  </si>
  <si>
    <t>ESPALION</t>
  </si>
  <si>
    <t>MUSEE JOSEPH VAYLET</t>
  </si>
  <si>
    <t>1214501</t>
  </si>
  <si>
    <t>MUSEE DE MILLAU</t>
  </si>
  <si>
    <t>MILLAU</t>
  </si>
  <si>
    <t>MUSEE FENAILLE</t>
  </si>
  <si>
    <t>RODEZ</t>
  </si>
  <si>
    <t>1220202</t>
  </si>
  <si>
    <t>MUSEE DES BEAUX ARTS DENYS PUECH</t>
  </si>
  <si>
    <t>MUSEE SOULAGES</t>
  </si>
  <si>
    <t>Préfiguration</t>
  </si>
  <si>
    <t>1220301</t>
  </si>
  <si>
    <t>MUSEE MUNICIPAL</t>
  </si>
  <si>
    <t>ROQUEFORT-SUR-SOULZON</t>
  </si>
  <si>
    <t>MUSEE DU ROUERGUE (ARTS &amp; METIERS)</t>
  </si>
  <si>
    <t>SALLES LA SOURCE</t>
  </si>
  <si>
    <t>1225501</t>
  </si>
  <si>
    <t>MUSEE DE SALMIECH</t>
  </si>
  <si>
    <t>SALMIECH</t>
  </si>
  <si>
    <t>MUSEE URBAIN CABROL</t>
  </si>
  <si>
    <t>VILLEFRANCHE-DE-ROUERGUE</t>
  </si>
  <si>
    <t>3102801</t>
  </si>
  <si>
    <t>AURIGNAC</t>
  </si>
  <si>
    <t>3104201</t>
  </si>
  <si>
    <t>MUSEE DU PAYS DE LUCHON</t>
  </si>
  <si>
    <t>BAGNERES-DE-LUCHON</t>
  </si>
  <si>
    <t>3132401</t>
  </si>
  <si>
    <t>MUSEE ARCHEOLOGIQUE MUNICIPAL</t>
  </si>
  <si>
    <t>MARTRES-TOLOSANE</t>
  </si>
  <si>
    <t>SAINT BERTRAND DE COMMINGES</t>
  </si>
  <si>
    <t>LES ABATTOIRS, MUSEE D'ART MODERNE ET CONTEMPORAIN</t>
  </si>
  <si>
    <t>TOULOUSE</t>
  </si>
  <si>
    <t>MUSEE SAINT RAYMOND</t>
  </si>
  <si>
    <t>MUSEE PAUL DUPUY</t>
  </si>
  <si>
    <t>3155504</t>
  </si>
  <si>
    <t>MUSEE DES AUGUSTINS</t>
  </si>
  <si>
    <t>MUSEE GEORGES LABIT</t>
  </si>
  <si>
    <t>MUSEE DU VIEUX TOULOUSE</t>
  </si>
  <si>
    <t>MUSEE DES TRANSPORTS</t>
  </si>
  <si>
    <t>MUSEUM D'HISTOIRE NATURELLE</t>
  </si>
  <si>
    <t>MUSEE MUNICIPAL D'ART ET D'HISTOIRE</t>
  </si>
  <si>
    <t>SAINT-GAUDENS</t>
  </si>
  <si>
    <t>3201301</t>
  </si>
  <si>
    <t>MUSEE DES JACOBINS</t>
  </si>
  <si>
    <t>AUCH</t>
  </si>
  <si>
    <t>3210701</t>
  </si>
  <si>
    <t>MUSEE DE L'ARMAGNAC</t>
  </si>
  <si>
    <t>CONDOM</t>
  </si>
  <si>
    <t>3211901</t>
  </si>
  <si>
    <t>MUSEE ARCHEOLOGIQUE-LE TRESOR</t>
  </si>
  <si>
    <t>EAUZE</t>
  </si>
  <si>
    <t>3220801</t>
  </si>
  <si>
    <t>MUSEE ARCHEOLOGIQUE-LARRIEU DULER</t>
  </si>
  <si>
    <t>LECTOURE</t>
  </si>
  <si>
    <t>3216001</t>
  </si>
  <si>
    <t>MUSEE CAMPANAIRE</t>
  </si>
  <si>
    <t>L'ISLE JOURDAIN</t>
  </si>
  <si>
    <t>MUSEE JOSEPH  ABEILHE</t>
  </si>
  <si>
    <t>MARCIAC</t>
  </si>
  <si>
    <t>3225601</t>
  </si>
  <si>
    <t>MUSEE DES BEAUX-ARTS</t>
  </si>
  <si>
    <t>MIRANDE</t>
  </si>
  <si>
    <t>MUSEE DE PREHISTOIRE DE CABRERETS</t>
  </si>
  <si>
    <t>CABRERETS</t>
  </si>
  <si>
    <t>MUSEE DE CAHORS - HENRI MARTIN</t>
  </si>
  <si>
    <t>CAHORS</t>
  </si>
  <si>
    <t>4610201</t>
  </si>
  <si>
    <t>FIGEAC</t>
  </si>
  <si>
    <t>4610202</t>
  </si>
  <si>
    <t>MUSEE MURAT</t>
  </si>
  <si>
    <t>LABASTIDE-MURAT</t>
  </si>
  <si>
    <t>MUSEE ARCHEOLOGIQUE ARMAND VIRE</t>
  </si>
  <si>
    <t>LUZECH</t>
  </si>
  <si>
    <t>MUSEE GALLO ROMAIN D'UXELLODUNUM</t>
  </si>
  <si>
    <t>MARTEL</t>
  </si>
  <si>
    <t>MUSEE D'ART SACRE</t>
  </si>
  <si>
    <t>ROCAMADOUR</t>
  </si>
  <si>
    <t>4629901</t>
  </si>
  <si>
    <t>MUSEE DEPARTEMENTAL DE CUZALS</t>
  </si>
  <si>
    <t>SAULIAC-SUR-CELE</t>
  </si>
  <si>
    <t>MUSEE DE L'AUTOMATE</t>
  </si>
  <si>
    <t>SOUILLAC</t>
  </si>
  <si>
    <t>VAYRAC</t>
  </si>
  <si>
    <t>MUSEE BIGOURDAN DU VIEUX MOULIN</t>
  </si>
  <si>
    <t>BAGNERES DE BIGORRE</t>
  </si>
  <si>
    <t>MUSEE SALIES</t>
  </si>
  <si>
    <t>6528601</t>
  </si>
  <si>
    <t>MUSEE PYRENEEN</t>
  </si>
  <si>
    <t>LOURDES</t>
  </si>
  <si>
    <t>LUZ-SAINT-SAUVEUR</t>
  </si>
  <si>
    <t>MUSEE-CHÂTEAU GASTON PHEBUS</t>
  </si>
  <si>
    <t>MAUVEZIN</t>
  </si>
  <si>
    <t>6544001</t>
  </si>
  <si>
    <t>MUSEE MASSEY</t>
  </si>
  <si>
    <t>TARBES</t>
  </si>
  <si>
    <t>8100401</t>
  </si>
  <si>
    <t>MUSEE TOULOUSE-LAUTREC</t>
  </si>
  <si>
    <t>ALBI</t>
  </si>
  <si>
    <t>MUSEE EUGENIE ET MAURICE DE GUERIN</t>
  </si>
  <si>
    <t>ANDILLAC</t>
  </si>
  <si>
    <t>8106501</t>
  </si>
  <si>
    <t>MUSEE GOYA</t>
  </si>
  <si>
    <t xml:space="preserve">CASTRES </t>
  </si>
  <si>
    <t>MUSEE JEAN JAURES</t>
  </si>
  <si>
    <t>CASTRES</t>
  </si>
  <si>
    <t>MUSEE CHARLES PORTAL</t>
  </si>
  <si>
    <t>CORDES-SUR-CIEL</t>
  </si>
  <si>
    <t>8109101</t>
  </si>
  <si>
    <t>MUSEE DU PROTESTANTISME EN HAUT-LANGUEDOC</t>
  </si>
  <si>
    <t>FERRIERES</t>
  </si>
  <si>
    <t>8109901</t>
  </si>
  <si>
    <t>GAILLAC</t>
  </si>
  <si>
    <t>8109902</t>
  </si>
  <si>
    <t>MUSEE D'HISTOIRE NATURELLE PHILADELPHE-THOMAS</t>
  </si>
  <si>
    <t>8109903</t>
  </si>
  <si>
    <t>MUSEE DE L'ABBAYE SAINT-MICHEL</t>
  </si>
  <si>
    <t>8111501</t>
  </si>
  <si>
    <t>MUSEE DEPARTEMENTAL DU TEXTILE</t>
  </si>
  <si>
    <t>LA-BASTIDE-ROUAIROUX</t>
  </si>
  <si>
    <t>MUSEE DU PAYS VAURAIS</t>
  </si>
  <si>
    <t>LAVAUR</t>
  </si>
  <si>
    <t>MUSEE RAYMOND LAFAGE</t>
  </si>
  <si>
    <t>L'ISLE SUR TARN</t>
  </si>
  <si>
    <t>8122001</t>
  </si>
  <si>
    <t>MUSEE DU PAYS RABASTINOIS</t>
  </si>
  <si>
    <t>RABASTENS</t>
  </si>
  <si>
    <t>8200801</t>
  </si>
  <si>
    <t>MUSEE DU VIEIL AUVILLAR</t>
  </si>
  <si>
    <t>AUVILLAR</t>
  </si>
  <si>
    <t>8207501</t>
  </si>
  <si>
    <t>MUSEE A.T.P. CALBET</t>
  </si>
  <si>
    <t>GRISOLLES</t>
  </si>
  <si>
    <t>MUSEE DES ARTS ET TRADITIONS POPULAIRES</t>
  </si>
  <si>
    <t>MOISSAC</t>
  </si>
  <si>
    <t>8212101</t>
  </si>
  <si>
    <t>MUSEE D'HISTOIRE NATURELLE VICTOR BRUN</t>
  </si>
  <si>
    <t>MONTAUBAN</t>
  </si>
  <si>
    <t>MUSEE INGRES</t>
  </si>
  <si>
    <t>8215501</t>
  </si>
  <si>
    <t>SAINT ANTONIN NOBLE VAL</t>
  </si>
  <si>
    <t>MUSEES</t>
  </si>
  <si>
    <t>nb réponses par année</t>
  </si>
  <si>
    <t>moyenne</t>
  </si>
  <si>
    <t>Appellation en 2005</t>
  </si>
  <si>
    <t>La fréquentation du musée comprend les entrées de l'ancienne église St-Pierre-des-Cuisines et celles de l'Amphithéâtre et thermes romains de Purpan-Ancely</t>
  </si>
  <si>
    <t>Les visites du public sont interdites, pour raisons de sécurité, ouvert que sur rendez-vous. Fréquentation expositions temporaires hors les murs</t>
  </si>
  <si>
    <t>Musée en cours de transfert</t>
  </si>
  <si>
    <t>Musée ouvert tous les jours sauf le mardi en juillet-août et pour les groupes les autres mois de l'année, les gratuits 2008 correspondent aux journées du patrimoine</t>
  </si>
  <si>
    <t>TOTAL
10</t>
  </si>
  <si>
    <t>GRAT
10</t>
  </si>
  <si>
    <t>Evolution 
10/09 en 
%</t>
  </si>
  <si>
    <t>MUSEE ARCHEOLOGIQUE DEPARTEMENTAL</t>
  </si>
  <si>
    <t>Pas d'expositions en 2008 et fermeture en janvier et février.</t>
  </si>
  <si>
    <t>Musée fermé pour restructuration, chaque année propose une ou deux expositions temporaires dans la salle d'exposition temporaire située dans la chapelle des Sœurs du Christ</t>
  </si>
  <si>
    <t>La fréquentation correspond à celle de l'exposition Firmin Bouisset organisée de juin à septembre 2010</t>
  </si>
  <si>
    <t>NS</t>
  </si>
  <si>
    <t>TOTAL
11</t>
  </si>
  <si>
    <t>GRAT
11</t>
  </si>
  <si>
    <t>Evolution 
11/10 en 
%</t>
  </si>
  <si>
    <t>TOTAL
12</t>
  </si>
  <si>
    <t>GRAT
12</t>
  </si>
  <si>
    <t>Evolution 
12/11 en 
%</t>
  </si>
  <si>
    <t>FRÉQUENTATION DE 2008 à 2012 (Sources : Musées, Conservation départementale du Gers)</t>
  </si>
  <si>
    <t>Fréquentation de la Conservation du Gers (32) Abbaye de Flaran : 49 604 en 2007, 37 727 en 2008, 36 598 en 2009, 37949 en 2010, 40 938 en 2011, 39 805 en 2012</t>
  </si>
  <si>
    <t>Fermé jusqu'en mai 2014</t>
  </si>
  <si>
    <t>Musée en cours de construction, les données concernent la nuit des musées et les activités hors les murs en 2011. Ouverture prévue en mai 2014</t>
  </si>
  <si>
    <t>MUSEE D'HISTOIRE DE FIGEAC (ex Musée du Vieux Figeac)</t>
  </si>
  <si>
    <t>MUSEE CHAMPOLLION - LES ECRITURES DU MONDE</t>
  </si>
  <si>
    <t>Le musée de saint-Gaudens a été fermé le 4 mai 2010 pour raison de sécurité. Organisation d'une exposition gratuite hors les murs (salle capitulaire du cloître de St-Gaudens) du 25 juin au 19 septembre 2010. Expo hors les murs en 2011 et 2012</t>
  </si>
  <si>
    <t>Réouverture le 12 juillet 2008 jusqu'au 20 décembre 2008</t>
  </si>
  <si>
    <t>Fréquentation de la salle d'expositions temporaires du musée "la Chapelle du couvent des Olivétains</t>
  </si>
  <si>
    <t xml:space="preserve">Chiffres de fréquentation musée et grotte. Entrées gratuites non comptabilisées, les données correspondent aux JEP. </t>
  </si>
  <si>
    <t>La fréquentation concerne le musée et la grotte - Billet jumelé</t>
  </si>
  <si>
    <t>Données non communiquées - Contacter le chef d'établissement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</si>
</sst>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Bookman Old Style"/>
      <family val="1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8"/>
      <color indexed="1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i/>
      <sz val="8"/>
      <color indexed="12"/>
      <name val="Arial"/>
      <family val="2"/>
    </font>
    <font>
      <sz val="9"/>
      <color indexed="12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i/>
      <sz val="8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8"/>
      <name val="MS Sans Serif"/>
      <family val="2"/>
    </font>
    <font>
      <u val="single"/>
      <sz val="10"/>
      <color indexed="12"/>
      <name val="MS Sans Serif"/>
      <family val="2"/>
    </font>
    <font>
      <b/>
      <sz val="10"/>
      <color indexed="16"/>
      <name val="Arial"/>
      <family val="2"/>
    </font>
    <font>
      <b/>
      <sz val="11"/>
      <color indexed="12"/>
      <name val="Arial"/>
      <family val="2"/>
    </font>
    <font>
      <b/>
      <sz val="12"/>
      <color indexed="18"/>
      <name val="Book Antiqua"/>
      <family val="1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sz val="18"/>
      <color theme="3"/>
      <name val="Cambri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medium">
        <color indexed="8"/>
      </right>
      <top style="thin">
        <color indexed="8"/>
      </top>
      <bottom style="double">
        <color indexed="8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Alignment="0" applyProtection="0"/>
    <xf numFmtId="0" fontId="6" fillId="3" borderId="1" applyNumberFormat="0" applyAlignment="0" applyProtection="0"/>
    <xf numFmtId="0" fontId="7" fillId="15" borderId="0" applyNumberFormat="0" applyBorder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8" borderId="0" applyNumberFormat="0" applyBorder="0" applyAlignment="0" applyProtection="0"/>
    <xf numFmtId="9" fontId="0" fillId="0" borderId="0" applyFill="0" applyBorder="0" applyAlignment="0" applyProtection="0"/>
    <xf numFmtId="0" fontId="9" fillId="16" borderId="0" applyNumberFormat="0" applyBorder="0" applyAlignment="0" applyProtection="0"/>
    <xf numFmtId="0" fontId="10" fillId="14" borderId="4" applyNumberFormat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</cellStyleXfs>
  <cellXfs count="304">
    <xf numFmtId="0" fontId="0" fillId="0" borderId="0" xfId="0" applyAlignment="1">
      <alignment/>
    </xf>
    <xf numFmtId="0" fontId="19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4" xfId="0" applyNumberFormat="1" applyFont="1" applyBorder="1" applyAlignment="1">
      <alignment horizontal="center" vertical="center" wrapText="1"/>
    </xf>
    <xf numFmtId="3" fontId="23" fillId="2" borderId="15" xfId="0" applyNumberFormat="1" applyFont="1" applyFill="1" applyBorder="1" applyAlignment="1">
      <alignment horizontal="center" vertical="center" wrapText="1"/>
    </xf>
    <xf numFmtId="3" fontId="23" fillId="2" borderId="16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3" fontId="22" fillId="0" borderId="19" xfId="0" applyNumberFormat="1" applyFont="1" applyBorder="1" applyAlignment="1">
      <alignment vertical="center"/>
    </xf>
    <xf numFmtId="3" fontId="22" fillId="0" borderId="20" xfId="0" applyNumberFormat="1" applyFont="1" applyBorder="1" applyAlignment="1">
      <alignment vertical="center"/>
    </xf>
    <xf numFmtId="3" fontId="23" fillId="2" borderId="21" xfId="0" applyNumberFormat="1" applyFont="1" applyFill="1" applyBorder="1" applyAlignment="1">
      <alignment horizontal="center" vertical="center" wrapText="1"/>
    </xf>
    <xf numFmtId="3" fontId="23" fillId="2" borderId="17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3" fontId="31" fillId="0" borderId="20" xfId="0" applyNumberFormat="1" applyFont="1" applyBorder="1" applyAlignment="1">
      <alignment vertical="center"/>
    </xf>
    <xf numFmtId="3" fontId="32" fillId="2" borderId="17" xfId="0" applyNumberFormat="1" applyFont="1" applyFill="1" applyBorder="1" applyAlignment="1">
      <alignment horizontal="center" vertical="center" wrapText="1"/>
    </xf>
    <xf numFmtId="3" fontId="31" fillId="0" borderId="19" xfId="0" applyNumberFormat="1" applyFont="1" applyBorder="1" applyAlignment="1">
      <alignment vertical="center"/>
    </xf>
    <xf numFmtId="3" fontId="22" fillId="0" borderId="22" xfId="0" applyNumberFormat="1" applyFont="1" applyFill="1" applyBorder="1" applyAlignment="1">
      <alignment horizontal="right" vertical="center"/>
    </xf>
    <xf numFmtId="3" fontId="22" fillId="0" borderId="20" xfId="0" applyNumberFormat="1" applyFont="1" applyFill="1" applyBorder="1" applyAlignment="1">
      <alignment horizontal="right" vertical="center"/>
    </xf>
    <xf numFmtId="3" fontId="22" fillId="0" borderId="16" xfId="0" applyNumberFormat="1" applyFont="1" applyBorder="1" applyAlignment="1">
      <alignment horizontal="right" vertical="center"/>
    </xf>
    <xf numFmtId="3" fontId="22" fillId="0" borderId="19" xfId="0" applyNumberFormat="1" applyFont="1" applyBorder="1" applyAlignment="1">
      <alignment horizontal="right" vertical="center"/>
    </xf>
    <xf numFmtId="3" fontId="22" fillId="0" borderId="23" xfId="0" applyNumberFormat="1" applyFont="1" applyBorder="1" applyAlignment="1">
      <alignment horizontal="right" vertical="center"/>
    </xf>
    <xf numFmtId="3" fontId="22" fillId="0" borderId="24" xfId="0" applyNumberFormat="1" applyFont="1" applyBorder="1" applyAlignment="1">
      <alignment horizontal="right" vertical="center"/>
    </xf>
    <xf numFmtId="3" fontId="32" fillId="18" borderId="16" xfId="0" applyNumberFormat="1" applyFont="1" applyFill="1" applyBorder="1" applyAlignment="1">
      <alignment horizontal="center" vertical="center" wrapText="1"/>
    </xf>
    <xf numFmtId="3" fontId="22" fillId="0" borderId="25" xfId="0" applyNumberFormat="1" applyFont="1" applyFill="1" applyBorder="1" applyAlignment="1">
      <alignment vertical="center"/>
    </xf>
    <xf numFmtId="3" fontId="22" fillId="0" borderId="26" xfId="0" applyNumberFormat="1" applyFont="1" applyFill="1" applyBorder="1" applyAlignment="1">
      <alignment vertical="center"/>
    </xf>
    <xf numFmtId="3" fontId="32" fillId="18" borderId="17" xfId="0" applyNumberFormat="1" applyFont="1" applyFill="1" applyBorder="1" applyAlignment="1">
      <alignment horizontal="center" vertical="center" wrapText="1"/>
    </xf>
    <xf numFmtId="3" fontId="33" fillId="0" borderId="20" xfId="0" applyNumberFormat="1" applyFont="1" applyBorder="1" applyAlignment="1">
      <alignment horizontal="right" vertical="center"/>
    </xf>
    <xf numFmtId="3" fontId="23" fillId="2" borderId="27" xfId="0" applyNumberFormat="1" applyFont="1" applyFill="1" applyBorder="1" applyAlignment="1">
      <alignment horizontal="center" vertical="center" wrapText="1"/>
    </xf>
    <xf numFmtId="3" fontId="22" fillId="16" borderId="28" xfId="0" applyNumberFormat="1" applyFont="1" applyFill="1" applyBorder="1" applyAlignment="1">
      <alignment vertical="center"/>
    </xf>
    <xf numFmtId="3" fontId="22" fillId="16" borderId="15" xfId="0" applyNumberFormat="1" applyFont="1" applyFill="1" applyBorder="1" applyAlignment="1">
      <alignment vertical="center"/>
    </xf>
    <xf numFmtId="0" fontId="40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>
      <alignment vertical="center"/>
    </xf>
    <xf numFmtId="0" fontId="43" fillId="0" borderId="0" xfId="45" applyNumberFormat="1" applyFont="1" applyFill="1" applyBorder="1" applyAlignment="1" applyProtection="1">
      <alignment vertical="center"/>
      <protection/>
    </xf>
    <xf numFmtId="0" fontId="40" fillId="19" borderId="0" xfId="0" applyNumberFormat="1" applyFont="1" applyFill="1" applyBorder="1" applyAlignment="1" applyProtection="1">
      <alignment horizontal="center" vertical="center"/>
      <protection/>
    </xf>
    <xf numFmtId="0" fontId="40" fillId="20" borderId="0" xfId="0" applyNumberFormat="1" applyFont="1" applyFill="1" applyBorder="1" applyAlignment="1" applyProtection="1">
      <alignment horizontal="center" vertical="center"/>
      <protection/>
    </xf>
    <xf numFmtId="0" fontId="40" fillId="21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3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0" fillId="22" borderId="0" xfId="0" applyNumberFormat="1" applyFont="1" applyFill="1" applyBorder="1" applyAlignment="1" applyProtection="1">
      <alignment horizontal="center" vertical="center"/>
      <protection/>
    </xf>
    <xf numFmtId="0" fontId="46" fillId="0" borderId="0" xfId="45" applyNumberFormat="1" applyFont="1" applyFill="1" applyBorder="1" applyAlignment="1" applyProtection="1">
      <alignment vertical="center"/>
      <protection/>
    </xf>
    <xf numFmtId="0" fontId="40" fillId="23" borderId="0" xfId="0" applyNumberFormat="1" applyFont="1" applyFill="1" applyBorder="1" applyAlignment="1" applyProtection="1">
      <alignment horizontal="center" vertical="center"/>
      <protection/>
    </xf>
    <xf numFmtId="3" fontId="23" fillId="24" borderId="17" xfId="0" applyNumberFormat="1" applyFont="1" applyFill="1" applyBorder="1" applyAlignment="1">
      <alignment horizontal="center" vertical="center" wrapText="1"/>
    </xf>
    <xf numFmtId="3" fontId="32" fillId="22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29" xfId="0" applyFont="1" applyFill="1" applyBorder="1" applyAlignment="1">
      <alignment vertical="center"/>
    </xf>
    <xf numFmtId="3" fontId="22" fillId="0" borderId="30" xfId="0" applyNumberFormat="1" applyFont="1" applyBorder="1" applyAlignment="1">
      <alignment vertical="center"/>
    </xf>
    <xf numFmtId="3" fontId="22" fillId="0" borderId="31" xfId="0" applyNumberFormat="1" applyFont="1" applyBorder="1" applyAlignment="1">
      <alignment vertical="center"/>
    </xf>
    <xf numFmtId="0" fontId="21" fillId="0" borderId="18" xfId="0" applyFont="1" applyFill="1" applyBorder="1" applyAlignment="1">
      <alignment horizontal="left" vertical="center"/>
    </xf>
    <xf numFmtId="0" fontId="21" fillId="19" borderId="18" xfId="0" applyFont="1" applyFill="1" applyBorder="1" applyAlignment="1">
      <alignment vertical="center"/>
    </xf>
    <xf numFmtId="49" fontId="20" fillId="0" borderId="17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/>
    </xf>
    <xf numFmtId="49" fontId="20" fillId="0" borderId="17" xfId="0" applyNumberFormat="1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1" fillId="0" borderId="33" xfId="0" applyFont="1" applyFill="1" applyBorder="1" applyAlignment="1">
      <alignment vertical="center"/>
    </xf>
    <xf numFmtId="3" fontId="22" fillId="0" borderId="34" xfId="0" applyNumberFormat="1" applyFont="1" applyBorder="1" applyAlignment="1">
      <alignment vertical="center"/>
    </xf>
    <xf numFmtId="3" fontId="22" fillId="0" borderId="35" xfId="0" applyNumberFormat="1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3" fontId="26" fillId="0" borderId="12" xfId="0" applyNumberFormat="1" applyFont="1" applyBorder="1" applyAlignment="1">
      <alignment horizontal="center" vertical="center"/>
    </xf>
    <xf numFmtId="3" fontId="26" fillId="0" borderId="36" xfId="0" applyNumberFormat="1" applyFont="1" applyBorder="1" applyAlignment="1">
      <alignment horizontal="center" vertical="center"/>
    </xf>
    <xf numFmtId="3" fontId="0" fillId="2" borderId="37" xfId="0" applyNumberFormat="1" applyFill="1" applyBorder="1" applyAlignment="1">
      <alignment vertical="center"/>
    </xf>
    <xf numFmtId="3" fontId="26" fillId="0" borderId="38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3" fontId="0" fillId="2" borderId="39" xfId="0" applyNumberForma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3" fontId="0" fillId="2" borderId="21" xfId="0" applyNumberFormat="1" applyFill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3" fontId="0" fillId="2" borderId="17" xfId="0" applyNumberFormat="1" applyFill="1" applyBorder="1" applyAlignment="1">
      <alignment vertical="center"/>
    </xf>
    <xf numFmtId="0" fontId="21" fillId="20" borderId="18" xfId="0" applyFont="1" applyFill="1" applyBorder="1" applyAlignment="1">
      <alignment vertical="center"/>
    </xf>
    <xf numFmtId="0" fontId="21" fillId="21" borderId="18" xfId="0" applyFont="1" applyFill="1" applyBorder="1" applyAlignment="1">
      <alignment vertical="center"/>
    </xf>
    <xf numFmtId="0" fontId="20" fillId="0" borderId="32" xfId="0" applyFont="1" applyFill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0" fillId="2" borderId="10" xfId="0" applyNumberFormat="1" applyFill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3" fontId="22" fillId="0" borderId="20" xfId="0" applyNumberFormat="1" applyFont="1" applyFill="1" applyBorder="1" applyAlignment="1">
      <alignment vertical="center"/>
    </xf>
    <xf numFmtId="3" fontId="31" fillId="18" borderId="20" xfId="0" applyNumberFormat="1" applyFont="1" applyFill="1" applyBorder="1" applyAlignment="1">
      <alignment vertical="center"/>
    </xf>
    <xf numFmtId="3" fontId="31" fillId="0" borderId="30" xfId="0" applyNumberFormat="1" applyFont="1" applyBorder="1" applyAlignment="1">
      <alignment vertical="center"/>
    </xf>
    <xf numFmtId="3" fontId="31" fillId="0" borderId="31" xfId="0" applyNumberFormat="1" applyFont="1" applyBorder="1" applyAlignment="1">
      <alignment vertical="center"/>
    </xf>
    <xf numFmtId="3" fontId="31" fillId="18" borderId="19" xfId="0" applyNumberFormat="1" applyFont="1" applyFill="1" applyBorder="1" applyAlignment="1">
      <alignment vertical="center"/>
    </xf>
    <xf numFmtId="3" fontId="31" fillId="0" borderId="19" xfId="0" applyNumberFormat="1" applyFont="1" applyFill="1" applyBorder="1" applyAlignment="1">
      <alignment vertical="center"/>
    </xf>
    <xf numFmtId="3" fontId="31" fillId="0" borderId="20" xfId="0" applyNumberFormat="1" applyFont="1" applyFill="1" applyBorder="1" applyAlignment="1">
      <alignment vertical="center"/>
    </xf>
    <xf numFmtId="0" fontId="30" fillId="0" borderId="17" xfId="0" applyFont="1" applyBorder="1" applyAlignment="1">
      <alignment horizontal="center" vertical="center"/>
    </xf>
    <xf numFmtId="0" fontId="21" fillId="25" borderId="29" xfId="0" applyFont="1" applyFill="1" applyBorder="1" applyAlignment="1">
      <alignment vertical="center"/>
    </xf>
    <xf numFmtId="3" fontId="31" fillId="22" borderId="19" xfId="0" applyNumberFormat="1" applyFont="1" applyFill="1" applyBorder="1" applyAlignment="1">
      <alignment vertical="center"/>
    </xf>
    <xf numFmtId="3" fontId="31" fillId="22" borderId="20" xfId="0" applyNumberFormat="1" applyFont="1" applyFill="1" applyBorder="1" applyAlignment="1">
      <alignment vertical="center"/>
    </xf>
    <xf numFmtId="3" fontId="22" fillId="22" borderId="19" xfId="0" applyNumberFormat="1" applyFont="1" applyFill="1" applyBorder="1" applyAlignment="1">
      <alignment vertical="center"/>
    </xf>
    <xf numFmtId="3" fontId="22" fillId="22" borderId="20" xfId="0" applyNumberFormat="1" applyFont="1" applyFill="1" applyBorder="1" applyAlignment="1">
      <alignment vertical="center"/>
    </xf>
    <xf numFmtId="3" fontId="22" fillId="22" borderId="35" xfId="0" applyNumberFormat="1" applyFont="1" applyFill="1" applyBorder="1" applyAlignment="1">
      <alignment vertical="center"/>
    </xf>
    <xf numFmtId="3" fontId="22" fillId="22" borderId="34" xfId="0" applyNumberFormat="1" applyFont="1" applyFill="1" applyBorder="1" applyAlignment="1">
      <alignment vertical="center"/>
    </xf>
    <xf numFmtId="0" fontId="21" fillId="10" borderId="29" xfId="0" applyFont="1" applyFill="1" applyBorder="1" applyAlignment="1">
      <alignment vertical="center"/>
    </xf>
    <xf numFmtId="3" fontId="22" fillId="0" borderId="34" xfId="0" applyNumberFormat="1" applyFont="1" applyFill="1" applyBorder="1" applyAlignment="1">
      <alignment vertical="center"/>
    </xf>
    <xf numFmtId="3" fontId="22" fillId="0" borderId="35" xfId="0" applyNumberFormat="1" applyFont="1" applyFill="1" applyBorder="1" applyAlignment="1">
      <alignment vertical="center"/>
    </xf>
    <xf numFmtId="0" fontId="21" fillId="16" borderId="29" xfId="0" applyFont="1" applyFill="1" applyBorder="1" applyAlignment="1">
      <alignment vertical="center"/>
    </xf>
    <xf numFmtId="0" fontId="34" fillId="26" borderId="29" xfId="0" applyFont="1" applyFill="1" applyBorder="1" applyAlignment="1">
      <alignment vertical="center"/>
    </xf>
    <xf numFmtId="3" fontId="31" fillId="0" borderId="31" xfId="0" applyNumberFormat="1" applyFont="1" applyFill="1" applyBorder="1" applyAlignment="1">
      <alignment vertical="center"/>
    </xf>
    <xf numFmtId="3" fontId="31" fillId="0" borderId="30" xfId="0" applyNumberFormat="1" applyFont="1" applyFill="1" applyBorder="1" applyAlignment="1">
      <alignment vertical="center"/>
    </xf>
    <xf numFmtId="0" fontId="21" fillId="27" borderId="18" xfId="0" applyFont="1" applyFill="1" applyBorder="1" applyAlignment="1">
      <alignment vertical="center"/>
    </xf>
    <xf numFmtId="0" fontId="20" fillId="0" borderId="40" xfId="0" applyFont="1" applyBorder="1" applyAlignment="1">
      <alignment horizontal="center" vertical="center"/>
    </xf>
    <xf numFmtId="0" fontId="21" fillId="15" borderId="29" xfId="0" applyFont="1" applyFill="1" applyBorder="1" applyAlignment="1">
      <alignment vertical="center"/>
    </xf>
    <xf numFmtId="0" fontId="23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vertical="center"/>
    </xf>
    <xf numFmtId="3" fontId="23" fillId="0" borderId="0" xfId="0" applyNumberFormat="1" applyFont="1" applyAlignment="1">
      <alignment horizontal="center" vertical="center"/>
    </xf>
    <xf numFmtId="0" fontId="37" fillId="0" borderId="0" xfId="0" applyNumberFormat="1" applyFont="1" applyFill="1" applyBorder="1" applyAlignment="1" applyProtection="1">
      <alignment vertical="center"/>
      <protection/>
    </xf>
    <xf numFmtId="0" fontId="38" fillId="0" borderId="4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0" xfId="45" applyNumberFormat="1" applyFont="1" applyFill="1" applyBorder="1" applyAlignment="1" applyProtection="1">
      <alignment vertical="center"/>
      <protection/>
    </xf>
    <xf numFmtId="0" fontId="44" fillId="0" borderId="0" xfId="45" applyNumberFormat="1" applyFont="1" applyFill="1" applyBorder="1" applyAlignment="1" applyProtection="1">
      <alignment vertical="center"/>
      <protection/>
    </xf>
    <xf numFmtId="0" fontId="20" fillId="25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2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3" fontId="22" fillId="29" borderId="22" xfId="0" applyNumberFormat="1" applyFont="1" applyFill="1" applyBorder="1" applyAlignment="1">
      <alignment horizontal="right" vertical="center"/>
    </xf>
    <xf numFmtId="3" fontId="22" fillId="29" borderId="20" xfId="0" applyNumberFormat="1" applyFont="1" applyFill="1" applyBorder="1" applyAlignment="1">
      <alignment horizontal="right" vertical="center"/>
    </xf>
    <xf numFmtId="3" fontId="23" fillId="30" borderId="16" xfId="0" applyNumberFormat="1" applyFont="1" applyFill="1" applyBorder="1" applyAlignment="1">
      <alignment horizontal="center" vertical="center" wrapText="1"/>
    </xf>
    <xf numFmtId="0" fontId="0" fillId="31" borderId="0" xfId="0" applyFill="1" applyAlignment="1">
      <alignment horizontal="center" vertical="center"/>
    </xf>
    <xf numFmtId="0" fontId="21" fillId="32" borderId="18" xfId="0" applyFont="1" applyFill="1" applyBorder="1" applyAlignment="1">
      <alignment vertical="center"/>
    </xf>
    <xf numFmtId="3" fontId="22" fillId="32" borderId="19" xfId="0" applyNumberFormat="1" applyFont="1" applyFill="1" applyBorder="1" applyAlignment="1">
      <alignment vertical="center"/>
    </xf>
    <xf numFmtId="3" fontId="22" fillId="32" borderId="20" xfId="0" applyNumberFormat="1" applyFont="1" applyFill="1" applyBorder="1" applyAlignment="1">
      <alignment vertical="center"/>
    </xf>
    <xf numFmtId="3" fontId="23" fillId="33" borderId="16" xfId="0" applyNumberFormat="1" applyFont="1" applyFill="1" applyBorder="1" applyAlignment="1">
      <alignment horizontal="center" vertical="center" wrapText="1"/>
    </xf>
    <xf numFmtId="3" fontId="23" fillId="2" borderId="16" xfId="0" applyNumberFormat="1" applyFont="1" applyFill="1" applyBorder="1" applyAlignment="1">
      <alignment horizontal="center" vertical="center"/>
    </xf>
    <xf numFmtId="3" fontId="22" fillId="0" borderId="22" xfId="0" applyNumberFormat="1" applyFont="1" applyBorder="1" applyAlignment="1">
      <alignment vertical="center"/>
    </xf>
    <xf numFmtId="3" fontId="22" fillId="0" borderId="41" xfId="0" applyNumberFormat="1" applyFont="1" applyBorder="1" applyAlignment="1">
      <alignment vertical="center"/>
    </xf>
    <xf numFmtId="49" fontId="20" fillId="0" borderId="42" xfId="0" applyNumberFormat="1" applyFont="1" applyBorder="1" applyAlignment="1">
      <alignment horizontal="center" vertical="center"/>
    </xf>
    <xf numFmtId="3" fontId="23" fillId="2" borderId="43" xfId="0" applyNumberFormat="1" applyFont="1" applyFill="1" applyBorder="1" applyAlignment="1">
      <alignment horizontal="center" vertical="center" wrapText="1"/>
    </xf>
    <xf numFmtId="3" fontId="0" fillId="2" borderId="14" xfId="0" applyNumberFormat="1" applyFill="1" applyBorder="1" applyAlignment="1">
      <alignment vertical="center"/>
    </xf>
    <xf numFmtId="0" fontId="20" fillId="0" borderId="42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vertical="center"/>
    </xf>
    <xf numFmtId="3" fontId="22" fillId="0" borderId="45" xfId="0" applyNumberFormat="1" applyFont="1" applyBorder="1" applyAlignment="1">
      <alignment vertical="center"/>
    </xf>
    <xf numFmtId="3" fontId="23" fillId="2" borderId="42" xfId="0" applyNumberFormat="1" applyFont="1" applyFill="1" applyBorder="1" applyAlignment="1">
      <alignment horizontal="center" vertical="center" wrapText="1"/>
    </xf>
    <xf numFmtId="3" fontId="22" fillId="0" borderId="46" xfId="0" applyNumberFormat="1" applyFont="1" applyBorder="1" applyAlignment="1">
      <alignment vertical="center"/>
    </xf>
    <xf numFmtId="0" fontId="20" fillId="0" borderId="47" xfId="0" applyFont="1" applyBorder="1" applyAlignment="1">
      <alignment horizontal="center" vertical="center"/>
    </xf>
    <xf numFmtId="0" fontId="24" fillId="0" borderId="48" xfId="0" applyFont="1" applyFill="1" applyBorder="1" applyAlignment="1">
      <alignment vertical="center"/>
    </xf>
    <xf numFmtId="3" fontId="26" fillId="0" borderId="49" xfId="0" applyNumberFormat="1" applyFont="1" applyBorder="1" applyAlignment="1">
      <alignment horizontal="center" vertical="center"/>
    </xf>
    <xf numFmtId="3" fontId="26" fillId="0" borderId="50" xfId="0" applyNumberFormat="1" applyFont="1" applyBorder="1" applyAlignment="1">
      <alignment horizontal="center" vertical="center"/>
    </xf>
    <xf numFmtId="3" fontId="0" fillId="2" borderId="47" xfId="0" applyNumberFormat="1" applyFill="1" applyBorder="1" applyAlignment="1">
      <alignment vertical="center"/>
    </xf>
    <xf numFmtId="3" fontId="32" fillId="18" borderId="15" xfId="0" applyNumberFormat="1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/>
    </xf>
    <xf numFmtId="0" fontId="21" fillId="34" borderId="44" xfId="0" applyFont="1" applyFill="1" applyBorder="1" applyAlignment="1">
      <alignment vertical="center"/>
    </xf>
    <xf numFmtId="3" fontId="22" fillId="0" borderId="46" xfId="0" applyNumberFormat="1" applyFont="1" applyFill="1" applyBorder="1" applyAlignment="1">
      <alignment vertical="center"/>
    </xf>
    <xf numFmtId="3" fontId="22" fillId="0" borderId="45" xfId="0" applyNumberFormat="1" applyFont="1" applyFill="1" applyBorder="1" applyAlignment="1">
      <alignment vertical="center"/>
    </xf>
    <xf numFmtId="3" fontId="22" fillId="34" borderId="46" xfId="0" applyNumberFormat="1" applyFont="1" applyFill="1" applyBorder="1" applyAlignment="1">
      <alignment vertical="center"/>
    </xf>
    <xf numFmtId="3" fontId="22" fillId="34" borderId="45" xfId="0" applyNumberFormat="1" applyFont="1" applyFill="1" applyBorder="1" applyAlignment="1">
      <alignment vertical="center"/>
    </xf>
    <xf numFmtId="3" fontId="23" fillId="35" borderId="43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34" fillId="28" borderId="29" xfId="0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2" borderId="43" xfId="0" applyNumberFormat="1" applyFill="1" applyBorder="1" applyAlignment="1">
      <alignment vertical="center"/>
    </xf>
    <xf numFmtId="0" fontId="19" fillId="6" borderId="5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2" xfId="0" applyFont="1" applyBorder="1" applyAlignment="1">
      <alignment vertical="center" wrapText="1"/>
    </xf>
    <xf numFmtId="0" fontId="20" fillId="0" borderId="53" xfId="0" applyFont="1" applyBorder="1" applyAlignment="1">
      <alignment vertical="center" wrapText="1"/>
    </xf>
    <xf numFmtId="0" fontId="20" fillId="19" borderId="53" xfId="0" applyFont="1" applyFill="1" applyBorder="1" applyAlignment="1">
      <alignment vertical="center" wrapText="1"/>
    </xf>
    <xf numFmtId="0" fontId="20" fillId="0" borderId="53" xfId="0" applyFont="1" applyBorder="1" applyAlignment="1">
      <alignment vertical="center"/>
    </xf>
    <xf numFmtId="0" fontId="20" fillId="0" borderId="53" xfId="0" applyFont="1" applyFill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0" fontId="25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vertical="center"/>
    </xf>
    <xf numFmtId="0" fontId="20" fillId="0" borderId="53" xfId="0" applyFont="1" applyFill="1" applyBorder="1" applyAlignment="1">
      <alignment vertical="center" wrapText="1"/>
    </xf>
    <xf numFmtId="0" fontId="20" fillId="20" borderId="53" xfId="0" applyFont="1" applyFill="1" applyBorder="1" applyAlignment="1">
      <alignment vertical="center"/>
    </xf>
    <xf numFmtId="0" fontId="20" fillId="21" borderId="53" xfId="0" applyFont="1" applyFill="1" applyBorder="1" applyAlignment="1">
      <alignment vertical="center"/>
    </xf>
    <xf numFmtId="0" fontId="20" fillId="0" borderId="54" xfId="0" applyFont="1" applyFill="1" applyBorder="1" applyAlignment="1">
      <alignment vertical="center"/>
    </xf>
    <xf numFmtId="0" fontId="25" fillId="0" borderId="57" xfId="0" applyFont="1" applyBorder="1" applyAlignment="1">
      <alignment horizontal="center" vertical="center"/>
    </xf>
    <xf numFmtId="0" fontId="20" fillId="34" borderId="56" xfId="0" applyFont="1" applyFill="1" applyBorder="1" applyAlignment="1">
      <alignment vertical="center"/>
    </xf>
    <xf numFmtId="0" fontId="20" fillId="0" borderId="56" xfId="0" applyFont="1" applyBorder="1" applyAlignment="1">
      <alignment vertical="center"/>
    </xf>
    <xf numFmtId="0" fontId="20" fillId="25" borderId="52" xfId="0" applyFont="1" applyFill="1" applyBorder="1" applyAlignment="1">
      <alignment vertical="center"/>
    </xf>
    <xf numFmtId="0" fontId="20" fillId="0" borderId="52" xfId="0" applyFont="1" applyBorder="1" applyAlignment="1">
      <alignment horizontal="left" vertical="center"/>
    </xf>
    <xf numFmtId="0" fontId="20" fillId="10" borderId="52" xfId="0" applyFont="1" applyFill="1" applyBorder="1" applyAlignment="1">
      <alignment vertical="center"/>
    </xf>
    <xf numFmtId="0" fontId="20" fillId="0" borderId="52" xfId="0" applyFont="1" applyFill="1" applyBorder="1" applyAlignment="1">
      <alignment vertical="center"/>
    </xf>
    <xf numFmtId="0" fontId="35" fillId="28" borderId="52" xfId="0" applyFont="1" applyFill="1" applyBorder="1" applyAlignment="1">
      <alignment vertical="center"/>
    </xf>
    <xf numFmtId="0" fontId="20" fillId="16" borderId="52" xfId="0" applyFont="1" applyFill="1" applyBorder="1" applyAlignment="1">
      <alignment vertical="center"/>
    </xf>
    <xf numFmtId="0" fontId="35" fillId="26" borderId="52" xfId="0" applyFont="1" applyFill="1" applyBorder="1" applyAlignment="1">
      <alignment vertical="center"/>
    </xf>
    <xf numFmtId="0" fontId="20" fillId="27" borderId="53" xfId="0" applyFont="1" applyFill="1" applyBorder="1" applyAlignment="1">
      <alignment vertical="center"/>
    </xf>
    <xf numFmtId="0" fontId="20" fillId="32" borderId="53" xfId="0" applyFont="1" applyFill="1" applyBorder="1" applyAlignment="1">
      <alignment vertical="center"/>
    </xf>
    <xf numFmtId="0" fontId="20" fillId="15" borderId="58" xfId="0" applyFont="1" applyFill="1" applyBorder="1" applyAlignment="1">
      <alignment vertical="center"/>
    </xf>
    <xf numFmtId="0" fontId="19" fillId="6" borderId="59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60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61" xfId="0" applyNumberFormat="1" applyFont="1" applyBorder="1" applyAlignment="1">
      <alignment vertical="center"/>
    </xf>
    <xf numFmtId="3" fontId="22" fillId="0" borderId="62" xfId="0" applyNumberFormat="1" applyFont="1" applyBorder="1" applyAlignment="1">
      <alignment vertical="center"/>
    </xf>
    <xf numFmtId="3" fontId="22" fillId="0" borderId="63" xfId="0" applyNumberFormat="1" applyFont="1" applyBorder="1" applyAlignment="1">
      <alignment vertical="center"/>
    </xf>
    <xf numFmtId="3" fontId="22" fillId="0" borderId="64" xfId="0" applyNumberFormat="1" applyFont="1" applyBorder="1" applyAlignment="1">
      <alignment vertical="center"/>
    </xf>
    <xf numFmtId="3" fontId="22" fillId="0" borderId="65" xfId="0" applyNumberFormat="1" applyFont="1" applyBorder="1" applyAlignment="1">
      <alignment vertical="center"/>
    </xf>
    <xf numFmtId="3" fontId="22" fillId="0" borderId="66" xfId="0" applyNumberFormat="1" applyFont="1" applyBorder="1" applyAlignment="1">
      <alignment vertical="center"/>
    </xf>
    <xf numFmtId="3" fontId="26" fillId="0" borderId="67" xfId="0" applyNumberFormat="1" applyFont="1" applyBorder="1" applyAlignment="1">
      <alignment horizontal="center" vertical="center"/>
    </xf>
    <xf numFmtId="3" fontId="26" fillId="0" borderId="68" xfId="0" applyNumberFormat="1" applyFont="1" applyBorder="1" applyAlignment="1">
      <alignment horizontal="center" vertical="center"/>
    </xf>
    <xf numFmtId="3" fontId="22" fillId="0" borderId="69" xfId="0" applyNumberFormat="1" applyFont="1" applyBorder="1" applyAlignment="1">
      <alignment vertical="center"/>
    </xf>
    <xf numFmtId="3" fontId="22" fillId="0" borderId="70" xfId="0" applyNumberFormat="1" applyFont="1" applyBorder="1" applyAlignment="1">
      <alignment vertical="center"/>
    </xf>
    <xf numFmtId="3" fontId="22" fillId="0" borderId="63" xfId="0" applyNumberFormat="1" applyFont="1" applyBorder="1" applyAlignment="1">
      <alignment horizontal="right" vertical="center"/>
    </xf>
    <xf numFmtId="3" fontId="22" fillId="0" borderId="71" xfId="0" applyNumberFormat="1" applyFont="1" applyBorder="1" applyAlignment="1">
      <alignment horizontal="right" vertical="center"/>
    </xf>
    <xf numFmtId="3" fontId="31" fillId="0" borderId="63" xfId="0" applyNumberFormat="1" applyFont="1" applyBorder="1" applyAlignment="1">
      <alignment vertical="center"/>
    </xf>
    <xf numFmtId="3" fontId="31" fillId="0" borderId="64" xfId="0" applyNumberFormat="1" applyFont="1" applyBorder="1" applyAlignment="1">
      <alignment vertical="center"/>
    </xf>
    <xf numFmtId="3" fontId="26" fillId="0" borderId="72" xfId="0" applyNumberFormat="1" applyFont="1" applyBorder="1" applyAlignment="1">
      <alignment horizontal="center" vertical="center"/>
    </xf>
    <xf numFmtId="3" fontId="26" fillId="0" borderId="73" xfId="0" applyNumberFormat="1" applyFont="1" applyBorder="1" applyAlignment="1">
      <alignment horizontal="center" vertical="center"/>
    </xf>
    <xf numFmtId="3" fontId="31" fillId="0" borderId="61" xfId="0" applyNumberFormat="1" applyFont="1" applyBorder="1" applyAlignment="1">
      <alignment vertical="center"/>
    </xf>
    <xf numFmtId="3" fontId="31" fillId="0" borderId="62" xfId="0" applyNumberFormat="1" applyFont="1" applyBorder="1" applyAlignment="1">
      <alignment vertical="center"/>
    </xf>
    <xf numFmtId="3" fontId="31" fillId="18" borderId="63" xfId="0" applyNumberFormat="1" applyFont="1" applyFill="1" applyBorder="1" applyAlignment="1">
      <alignment vertical="center"/>
    </xf>
    <xf numFmtId="3" fontId="31" fillId="18" borderId="64" xfId="0" applyNumberFormat="1" applyFont="1" applyFill="1" applyBorder="1" applyAlignment="1">
      <alignment vertical="center"/>
    </xf>
    <xf numFmtId="3" fontId="22" fillId="0" borderId="61" xfId="0" applyNumberFormat="1" applyFont="1" applyFill="1" applyBorder="1" applyAlignment="1">
      <alignment vertical="center"/>
    </xf>
    <xf numFmtId="3" fontId="22" fillId="0" borderId="62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22" fillId="0" borderId="64" xfId="0" applyNumberFormat="1" applyFont="1" applyFill="1" applyBorder="1" applyAlignment="1">
      <alignment vertical="center"/>
    </xf>
    <xf numFmtId="3" fontId="22" fillId="0" borderId="65" xfId="0" applyNumberFormat="1" applyFont="1" applyFill="1" applyBorder="1" applyAlignment="1">
      <alignment vertical="center"/>
    </xf>
    <xf numFmtId="3" fontId="22" fillId="0" borderId="66" xfId="0" applyNumberFormat="1" applyFont="1" applyFill="1" applyBorder="1" applyAlignment="1">
      <alignment vertical="center"/>
    </xf>
    <xf numFmtId="3" fontId="36" fillId="26" borderId="61" xfId="0" applyNumberFormat="1" applyFont="1" applyFill="1" applyBorder="1" applyAlignment="1">
      <alignment vertical="center"/>
    </xf>
    <xf numFmtId="3" fontId="36" fillId="26" borderId="62" xfId="0" applyNumberFormat="1" applyFont="1" applyFill="1" applyBorder="1" applyAlignment="1">
      <alignment vertical="center"/>
    </xf>
    <xf numFmtId="3" fontId="22" fillId="27" borderId="53" xfId="0" applyNumberFormat="1" applyFont="1" applyFill="1" applyBorder="1" applyAlignment="1">
      <alignment horizontal="right" vertical="center"/>
    </xf>
    <xf numFmtId="3" fontId="22" fillId="27" borderId="64" xfId="0" applyNumberFormat="1" applyFont="1" applyFill="1" applyBorder="1" applyAlignment="1">
      <alignment horizontal="right" vertical="center"/>
    </xf>
    <xf numFmtId="3" fontId="22" fillId="0" borderId="53" xfId="0" applyNumberFormat="1" applyFont="1" applyFill="1" applyBorder="1" applyAlignment="1">
      <alignment horizontal="right" vertical="center"/>
    </xf>
    <xf numFmtId="3" fontId="22" fillId="0" borderId="64" xfId="0" applyNumberFormat="1" applyFont="1" applyFill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2" fillId="0" borderId="76" xfId="0" applyNumberFormat="1" applyFont="1" applyFill="1" applyBorder="1" applyAlignment="1">
      <alignment vertical="center"/>
    </xf>
    <xf numFmtId="3" fontId="22" fillId="0" borderId="77" xfId="0" applyNumberFormat="1" applyFont="1" applyFill="1" applyBorder="1" applyAlignment="1">
      <alignment vertical="center"/>
    </xf>
    <xf numFmtId="3" fontId="22" fillId="16" borderId="78" xfId="0" applyNumberFormat="1" applyFont="1" applyFill="1" applyBorder="1" applyAlignment="1">
      <alignment vertical="center"/>
    </xf>
    <xf numFmtId="3" fontId="22" fillId="16" borderId="79" xfId="0" applyNumberFormat="1" applyFont="1" applyFill="1" applyBorder="1" applyAlignment="1">
      <alignment vertical="center"/>
    </xf>
    <xf numFmtId="3" fontId="31" fillId="18" borderId="61" xfId="0" applyNumberFormat="1" applyFont="1" applyFill="1" applyBorder="1" applyAlignment="1">
      <alignment vertical="center"/>
    </xf>
    <xf numFmtId="3" fontId="31" fillId="18" borderId="62" xfId="0" applyNumberFormat="1" applyFont="1" applyFill="1" applyBorder="1" applyAlignment="1">
      <alignment vertical="center"/>
    </xf>
    <xf numFmtId="3" fontId="22" fillId="15" borderId="67" xfId="0" applyNumberFormat="1" applyFont="1" applyFill="1" applyBorder="1" applyAlignment="1">
      <alignment vertical="center"/>
    </xf>
    <xf numFmtId="3" fontId="22" fillId="15" borderId="68" xfId="0" applyNumberFormat="1" applyFont="1" applyFill="1" applyBorder="1" applyAlignment="1">
      <alignment vertical="center"/>
    </xf>
    <xf numFmtId="3" fontId="23" fillId="2" borderId="80" xfId="0" applyNumberFormat="1" applyFont="1" applyFill="1" applyBorder="1" applyAlignment="1">
      <alignment horizontal="center" vertical="center"/>
    </xf>
    <xf numFmtId="3" fontId="23" fillId="2" borderId="81" xfId="0" applyNumberFormat="1" applyFont="1" applyFill="1" applyBorder="1" applyAlignment="1">
      <alignment horizontal="center" vertical="center"/>
    </xf>
    <xf numFmtId="3" fontId="22" fillId="0" borderId="82" xfId="0" applyNumberFormat="1" applyFont="1" applyBorder="1" applyAlignment="1">
      <alignment vertical="center"/>
    </xf>
    <xf numFmtId="3" fontId="22" fillId="0" borderId="83" xfId="0" applyNumberFormat="1" applyFont="1" applyBorder="1" applyAlignment="1">
      <alignment vertical="center"/>
    </xf>
    <xf numFmtId="3" fontId="29" fillId="0" borderId="23" xfId="0" applyNumberFormat="1" applyFont="1" applyBorder="1" applyAlignment="1">
      <alignment vertical="center"/>
    </xf>
    <xf numFmtId="3" fontId="29" fillId="0" borderId="84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right" vertical="center"/>
    </xf>
    <xf numFmtId="3" fontId="22" fillId="0" borderId="41" xfId="0" applyNumberFormat="1" applyFont="1" applyBorder="1" applyAlignment="1">
      <alignment horizontal="right" vertical="center"/>
    </xf>
    <xf numFmtId="3" fontId="22" fillId="0" borderId="35" xfId="0" applyNumberFormat="1" applyFont="1" applyBorder="1" applyAlignment="1">
      <alignment horizontal="right" vertical="center"/>
    </xf>
    <xf numFmtId="3" fontId="22" fillId="0" borderId="34" xfId="0" applyNumberFormat="1" applyFont="1" applyBorder="1" applyAlignment="1">
      <alignment horizontal="right" vertical="center"/>
    </xf>
    <xf numFmtId="0" fontId="40" fillId="36" borderId="0" xfId="0" applyNumberFormat="1" applyFont="1" applyFill="1" applyBorder="1" applyAlignment="1" applyProtection="1">
      <alignment horizontal="center" vertical="center"/>
      <protection/>
    </xf>
    <xf numFmtId="0" fontId="28" fillId="37" borderId="33" xfId="0" applyFont="1" applyFill="1" applyBorder="1" applyAlignment="1">
      <alignment vertical="center"/>
    </xf>
    <xf numFmtId="0" fontId="27" fillId="37" borderId="54" xfId="0" applyFont="1" applyFill="1" applyBorder="1" applyAlignment="1">
      <alignment vertical="center"/>
    </xf>
    <xf numFmtId="0" fontId="30" fillId="0" borderId="3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3" fontId="31" fillId="0" borderId="22" xfId="0" applyNumberFormat="1" applyFont="1" applyBorder="1" applyAlignment="1">
      <alignment horizontal="right" vertical="center"/>
    </xf>
    <xf numFmtId="3" fontId="23" fillId="38" borderId="43" xfId="0" applyNumberFormat="1" applyFont="1" applyFill="1" applyBorder="1" applyAlignment="1">
      <alignment horizontal="center" vertical="center" wrapText="1"/>
    </xf>
    <xf numFmtId="3" fontId="23" fillId="35" borderId="17" xfId="0" applyNumberFormat="1" applyFont="1" applyFill="1" applyBorder="1" applyAlignment="1">
      <alignment horizontal="center" vertical="center" wrapText="1"/>
    </xf>
    <xf numFmtId="3" fontId="26" fillId="0" borderId="85" xfId="0" applyNumberFormat="1" applyFont="1" applyBorder="1" applyAlignment="1">
      <alignment horizontal="center" vertical="center"/>
    </xf>
    <xf numFmtId="3" fontId="26" fillId="0" borderId="86" xfId="0" applyNumberFormat="1" applyFont="1" applyBorder="1" applyAlignment="1">
      <alignment horizontal="center" vertical="center"/>
    </xf>
    <xf numFmtId="3" fontId="26" fillId="0" borderId="55" xfId="0" applyNumberFormat="1" applyFont="1" applyBorder="1" applyAlignment="1">
      <alignment horizontal="center" vertical="center"/>
    </xf>
    <xf numFmtId="3" fontId="22" fillId="0" borderId="82" xfId="0" applyNumberFormat="1" applyFont="1" applyBorder="1" applyAlignment="1">
      <alignment horizontal="center" vertical="center"/>
    </xf>
    <xf numFmtId="3" fontId="22" fillId="0" borderId="83" xfId="0" applyNumberFormat="1" applyFont="1" applyBorder="1" applyAlignment="1">
      <alignment horizontal="center" vertical="center"/>
    </xf>
    <xf numFmtId="3" fontId="32" fillId="24" borderId="17" xfId="0" applyNumberFormat="1" applyFont="1" applyFill="1" applyBorder="1" applyAlignment="1">
      <alignment horizontal="center" vertical="center" wrapText="1"/>
    </xf>
    <xf numFmtId="3" fontId="23" fillId="22" borderId="17" xfId="0" applyNumberFormat="1" applyFont="1" applyFill="1" applyBorder="1" applyAlignment="1">
      <alignment horizontal="center" vertical="center" wrapText="1"/>
    </xf>
    <xf numFmtId="3" fontId="26" fillId="0" borderId="87" xfId="0" applyNumberFormat="1" applyFont="1" applyBorder="1" applyAlignment="1">
      <alignment horizontal="center" vertical="center"/>
    </xf>
    <xf numFmtId="3" fontId="23" fillId="2" borderId="88" xfId="0" applyNumberFormat="1" applyFont="1" applyFill="1" applyBorder="1" applyAlignment="1">
      <alignment horizontal="center" vertical="center"/>
    </xf>
    <xf numFmtId="3" fontId="23" fillId="2" borderId="40" xfId="0" applyNumberFormat="1" applyFont="1" applyFill="1" applyBorder="1" applyAlignment="1">
      <alignment horizontal="center" vertical="center"/>
    </xf>
    <xf numFmtId="3" fontId="22" fillId="0" borderId="89" xfId="0" applyNumberFormat="1" applyFont="1" applyFill="1" applyBorder="1" applyAlignment="1">
      <alignment vertical="center"/>
    </xf>
    <xf numFmtId="3" fontId="22" fillId="0" borderId="90" xfId="0" applyNumberFormat="1" applyFont="1" applyFill="1" applyBorder="1" applyAlignment="1">
      <alignment vertical="center"/>
    </xf>
    <xf numFmtId="3" fontId="23" fillId="2" borderId="29" xfId="0" applyNumberFormat="1" applyFont="1" applyFill="1" applyBorder="1" applyAlignment="1">
      <alignment horizontal="center" vertical="center" wrapText="1"/>
    </xf>
    <xf numFmtId="3" fontId="22" fillId="0" borderId="80" xfId="0" applyNumberFormat="1" applyFont="1" applyFill="1" applyBorder="1" applyAlignment="1">
      <alignment vertical="center"/>
    </xf>
    <xf numFmtId="3" fontId="22" fillId="0" borderId="91" xfId="0" applyNumberFormat="1" applyFont="1" applyFill="1" applyBorder="1" applyAlignment="1">
      <alignment vertical="center"/>
    </xf>
    <xf numFmtId="3" fontId="0" fillId="2" borderId="92" xfId="0" applyNumberFormat="1" applyFill="1" applyBorder="1" applyAlignment="1">
      <alignment vertical="center"/>
    </xf>
    <xf numFmtId="3" fontId="26" fillId="0" borderId="93" xfId="0" applyNumberFormat="1" applyFont="1" applyBorder="1" applyAlignment="1">
      <alignment horizontal="center" vertical="center"/>
    </xf>
    <xf numFmtId="3" fontId="26" fillId="0" borderId="94" xfId="0" applyNumberFormat="1" applyFont="1" applyBorder="1" applyAlignment="1">
      <alignment horizontal="center" vertical="center"/>
    </xf>
    <xf numFmtId="3" fontId="0" fillId="2" borderId="95" xfId="0" applyNumberFormat="1" applyFill="1" applyBorder="1" applyAlignment="1">
      <alignment vertical="center"/>
    </xf>
    <xf numFmtId="3" fontId="0" fillId="2" borderId="96" xfId="0" applyNumberFormat="1" applyFill="1" applyBorder="1" applyAlignment="1">
      <alignment vertical="center"/>
    </xf>
    <xf numFmtId="3" fontId="22" fillId="22" borderId="80" xfId="0" applyNumberFormat="1" applyFont="1" applyFill="1" applyBorder="1" applyAlignment="1">
      <alignment vertical="center"/>
    </xf>
    <xf numFmtId="3" fontId="22" fillId="22" borderId="91" xfId="0" applyNumberFormat="1" applyFont="1" applyFill="1" applyBorder="1" applyAlignment="1">
      <alignment vertical="center"/>
    </xf>
    <xf numFmtId="3" fontId="23" fillId="24" borderId="15" xfId="0" applyNumberFormat="1" applyFont="1" applyFill="1" applyBorder="1" applyAlignment="1">
      <alignment horizontal="center" vertical="center" wrapText="1"/>
    </xf>
    <xf numFmtId="3" fontId="31" fillId="0" borderId="22" xfId="0" applyNumberFormat="1" applyFont="1" applyBorder="1" applyAlignment="1">
      <alignment horizontal="right" vertical="center"/>
    </xf>
    <xf numFmtId="3" fontId="31" fillId="0" borderId="20" xfId="0" applyNumberFormat="1" applyFont="1" applyBorder="1" applyAlignment="1">
      <alignment horizontal="right" vertical="center"/>
    </xf>
    <xf numFmtId="3" fontId="31" fillId="22" borderId="22" xfId="0" applyNumberFormat="1" applyFont="1" applyFill="1" applyBorder="1" applyAlignment="1">
      <alignment horizontal="right" vertical="center"/>
    </xf>
    <xf numFmtId="3" fontId="31" fillId="22" borderId="20" xfId="0" applyNumberFormat="1" applyFont="1" applyFill="1" applyBorder="1" applyAlignment="1">
      <alignment horizontal="right" vertical="center"/>
    </xf>
    <xf numFmtId="3" fontId="23" fillId="24" borderId="16" xfId="0" applyNumberFormat="1" applyFont="1" applyFill="1" applyBorder="1" applyAlignment="1">
      <alignment horizontal="center" vertical="center" wrapText="1"/>
    </xf>
    <xf numFmtId="0" fontId="40" fillId="39" borderId="0" xfId="0" applyNumberFormat="1" applyFont="1" applyFill="1" applyBorder="1" applyAlignment="1" applyProtection="1">
      <alignment horizontal="center" vertical="center"/>
      <protection/>
    </xf>
    <xf numFmtId="0" fontId="34" fillId="39" borderId="18" xfId="0" applyFont="1" applyFill="1" applyBorder="1" applyAlignment="1">
      <alignment vertical="center"/>
    </xf>
    <xf numFmtId="0" fontId="35" fillId="39" borderId="53" xfId="0" applyFont="1" applyFill="1" applyBorder="1" applyAlignment="1">
      <alignment vertical="center"/>
    </xf>
    <xf numFmtId="0" fontId="47" fillId="0" borderId="33" xfId="0" applyFont="1" applyFill="1" applyBorder="1" applyAlignment="1">
      <alignment vertical="center"/>
    </xf>
    <xf numFmtId="0" fontId="30" fillId="0" borderId="54" xfId="0" applyFont="1" applyFill="1" applyBorder="1" applyAlignment="1">
      <alignment vertical="center"/>
    </xf>
    <xf numFmtId="0" fontId="0" fillId="0" borderId="0" xfId="0" applyNumberFormat="1" applyFill="1" applyBorder="1" applyAlignment="1" applyProtection="1">
      <alignment horizontal="left" vertical="center"/>
      <protection locked="0"/>
    </xf>
    <xf numFmtId="0" fontId="32" fillId="0" borderId="0" xfId="0" applyNumberFormat="1" applyFont="1" applyFill="1" applyBorder="1" applyAlignment="1" applyProtection="1">
      <alignment/>
      <protection/>
    </xf>
    <xf numFmtId="3" fontId="22" fillId="0" borderId="22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42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97" xfId="0" applyNumberFormat="1" applyFont="1" applyBorder="1" applyAlignment="1">
      <alignment horizontal="center" vertical="center"/>
    </xf>
    <xf numFmtId="3" fontId="22" fillId="0" borderId="98" xfId="0" applyNumberFormat="1" applyFont="1" applyBorder="1" applyAlignment="1">
      <alignment horizontal="center" vertical="center"/>
    </xf>
    <xf numFmtId="3" fontId="22" fillId="0" borderId="99" xfId="0" applyNumberFormat="1" applyFont="1" applyBorder="1" applyAlignment="1">
      <alignment horizontal="center" vertical="center"/>
    </xf>
    <xf numFmtId="3" fontId="22" fillId="0" borderId="100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26" xfId="0" applyNumberFormat="1" applyFont="1" applyBorder="1" applyAlignment="1">
      <alignment horizontal="center" vertical="center"/>
    </xf>
    <xf numFmtId="3" fontId="22" fillId="0" borderId="101" xfId="0" applyNumberFormat="1" applyFont="1" applyBorder="1" applyAlignment="1">
      <alignment horizontal="center" vertical="center"/>
    </xf>
    <xf numFmtId="3" fontId="22" fillId="0" borderId="102" xfId="0" applyNumberFormat="1" applyFont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3" fontId="29" fillId="0" borderId="39" xfId="0" applyNumberFormat="1" applyFont="1" applyBorder="1" applyAlignment="1">
      <alignment horizontal="center" vertical="center"/>
    </xf>
    <xf numFmtId="3" fontId="29" fillId="0" borderId="103" xfId="0" applyNumberFormat="1" applyFont="1" applyBorder="1" applyAlignment="1">
      <alignment horizontal="center" vertical="center"/>
    </xf>
    <xf numFmtId="3" fontId="29" fillId="0" borderId="104" xfId="0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8080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zoomScalePageLayoutView="0" workbookViewId="0" topLeftCell="A1">
      <selection activeCell="B58" sqref="B58"/>
    </sheetView>
  </sheetViews>
  <sheetFormatPr defaultColWidth="11.421875" defaultRowHeight="12.75"/>
  <cols>
    <col min="1" max="1" width="8.00390625" style="49" customWidth="1"/>
    <col min="2" max="2" width="45.7109375" style="48" customWidth="1"/>
    <col min="3" max="3" width="30.00390625" style="48" customWidth="1"/>
    <col min="4" max="17" width="10.00390625" style="48" customWidth="1"/>
    <col min="18" max="16384" width="11.421875" style="48" customWidth="1"/>
  </cols>
  <sheetData>
    <row r="1" spans="1:17" ht="15.75">
      <c r="A1" s="300" t="s">
        <v>193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</row>
    <row r="2" ht="7.5" customHeight="1" thickBot="1"/>
    <row r="3" spans="1:17" ht="42" customHeight="1" thickBot="1">
      <c r="A3" s="1" t="s">
        <v>0</v>
      </c>
      <c r="B3" s="2" t="s">
        <v>1</v>
      </c>
      <c r="C3" s="163" t="s">
        <v>2</v>
      </c>
      <c r="D3" s="190" t="s">
        <v>3</v>
      </c>
      <c r="E3" s="191" t="s">
        <v>4</v>
      </c>
      <c r="F3" s="3" t="s">
        <v>5</v>
      </c>
      <c r="G3" s="4" t="s">
        <v>6</v>
      </c>
      <c r="H3" s="5" t="s">
        <v>7</v>
      </c>
      <c r="I3" s="3" t="s">
        <v>179</v>
      </c>
      <c r="J3" s="4" t="s">
        <v>180</v>
      </c>
      <c r="K3" s="5" t="s">
        <v>181</v>
      </c>
      <c r="L3" s="3" t="s">
        <v>187</v>
      </c>
      <c r="M3" s="4" t="s">
        <v>188</v>
      </c>
      <c r="N3" s="5" t="s">
        <v>189</v>
      </c>
      <c r="O3" s="3" t="s">
        <v>190</v>
      </c>
      <c r="P3" s="4" t="s">
        <v>191</v>
      </c>
      <c r="Q3" s="5" t="s">
        <v>192</v>
      </c>
    </row>
    <row r="4" spans="1:17" ht="12.75">
      <c r="A4" s="6" t="s">
        <v>8</v>
      </c>
      <c r="B4" s="50" t="s">
        <v>9</v>
      </c>
      <c r="C4" s="164" t="s">
        <v>10</v>
      </c>
      <c r="D4" s="192">
        <v>84097</v>
      </c>
      <c r="E4" s="193">
        <v>6195</v>
      </c>
      <c r="F4" s="52">
        <v>89186</v>
      </c>
      <c r="G4" s="51">
        <v>6393</v>
      </c>
      <c r="H4" s="8">
        <f>100*(F4/D4-1)</f>
        <v>6.051345470111902</v>
      </c>
      <c r="I4" s="52">
        <v>87169</v>
      </c>
      <c r="J4" s="51">
        <v>6677</v>
      </c>
      <c r="K4" s="8">
        <f>100*(I4/F4-1)</f>
        <v>-2.2615657165922953</v>
      </c>
      <c r="L4" s="52">
        <v>91069</v>
      </c>
      <c r="M4" s="51">
        <v>6185</v>
      </c>
      <c r="N4" s="8">
        <f>100*(L4/I4-1)</f>
        <v>4.474067615780841</v>
      </c>
      <c r="O4" s="52">
        <v>86905</v>
      </c>
      <c r="P4" s="51">
        <v>6433</v>
      </c>
      <c r="Q4" s="8">
        <f aca="true" t="shared" si="0" ref="Q4:Q12">100*(O4/L4-1)</f>
        <v>-4.572357223643609</v>
      </c>
    </row>
    <row r="5" spans="1:17" ht="12.75">
      <c r="A5" s="9" t="s">
        <v>11</v>
      </c>
      <c r="B5" s="53" t="s">
        <v>12</v>
      </c>
      <c r="C5" s="165" t="s">
        <v>13</v>
      </c>
      <c r="D5" s="194">
        <v>2189</v>
      </c>
      <c r="E5" s="195"/>
      <c r="F5" s="13">
        <v>1387</v>
      </c>
      <c r="G5" s="14">
        <v>74</v>
      </c>
      <c r="H5" s="8">
        <f>100*(F5/D5-1)</f>
        <v>-36.637734125171306</v>
      </c>
      <c r="I5" s="13">
        <v>1220</v>
      </c>
      <c r="J5" s="14">
        <v>170</v>
      </c>
      <c r="K5" s="8">
        <f>100*(I5/F5-1)</f>
        <v>-12.040374909877439</v>
      </c>
      <c r="L5" s="13">
        <v>2029</v>
      </c>
      <c r="M5" s="14">
        <v>550</v>
      </c>
      <c r="N5" s="8">
        <f>100*(L5/I5-1)</f>
        <v>66.31147540983606</v>
      </c>
      <c r="O5" s="13">
        <v>1653</v>
      </c>
      <c r="P5" s="14">
        <v>413</v>
      </c>
      <c r="Q5" s="8">
        <f t="shared" si="0"/>
        <v>-18.531296205027104</v>
      </c>
    </row>
    <row r="6" spans="1:17" ht="12.75">
      <c r="A6" s="10" t="s">
        <v>14</v>
      </c>
      <c r="B6" s="54" t="s">
        <v>15</v>
      </c>
      <c r="C6" s="166" t="s">
        <v>16</v>
      </c>
      <c r="D6" s="214">
        <v>10321</v>
      </c>
      <c r="E6" s="215">
        <v>128</v>
      </c>
      <c r="F6" s="81">
        <v>11545</v>
      </c>
      <c r="G6" s="82">
        <v>813</v>
      </c>
      <c r="H6" s="8">
        <f>100*(F6/D6-1)</f>
        <v>11.859315957756023</v>
      </c>
      <c r="I6" s="81">
        <v>10089</v>
      </c>
      <c r="J6" s="82">
        <v>541</v>
      </c>
      <c r="K6" s="8">
        <f>100*(I6/F6-1)</f>
        <v>-12.611520138588128</v>
      </c>
      <c r="L6" s="81">
        <v>10053</v>
      </c>
      <c r="M6" s="82">
        <v>342</v>
      </c>
      <c r="N6" s="8">
        <f>100*(L6/I6-1)</f>
        <v>-0.3568242640499597</v>
      </c>
      <c r="O6" s="81">
        <v>8002</v>
      </c>
      <c r="P6" s="82">
        <v>653</v>
      </c>
      <c r="Q6" s="8">
        <f t="shared" si="0"/>
        <v>-20.40187008853078</v>
      </c>
    </row>
    <row r="7" spans="1:17" ht="12.75">
      <c r="A7" s="55" t="s">
        <v>17</v>
      </c>
      <c r="B7" s="56" t="s">
        <v>18</v>
      </c>
      <c r="C7" s="167" t="s">
        <v>19</v>
      </c>
      <c r="D7" s="194">
        <v>29640</v>
      </c>
      <c r="E7" s="195">
        <v>2948</v>
      </c>
      <c r="F7" s="13">
        <v>30191</v>
      </c>
      <c r="G7" s="14">
        <v>2802</v>
      </c>
      <c r="H7" s="8">
        <f>100*(F7/D7-1)</f>
        <v>1.8589743589743524</v>
      </c>
      <c r="I7" s="13">
        <v>30110</v>
      </c>
      <c r="J7" s="14">
        <v>2396</v>
      </c>
      <c r="K7" s="8">
        <f>100*(I7/F7-1)</f>
        <v>-0.26829187506210994</v>
      </c>
      <c r="L7" s="13">
        <v>30826</v>
      </c>
      <c r="M7" s="14">
        <v>2257</v>
      </c>
      <c r="N7" s="8">
        <f>100*(L7/I7-1)</f>
        <v>2.377947525738966</v>
      </c>
      <c r="O7" s="13">
        <v>28563</v>
      </c>
      <c r="P7" s="14">
        <v>1911</v>
      </c>
      <c r="Q7" s="8">
        <f t="shared" si="0"/>
        <v>-7.341205475896972</v>
      </c>
    </row>
    <row r="8" spans="1:17" ht="12.75">
      <c r="A8" s="57" t="s">
        <v>20</v>
      </c>
      <c r="B8" s="56" t="s">
        <v>21</v>
      </c>
      <c r="C8" s="168" t="s">
        <v>22</v>
      </c>
      <c r="D8" s="194">
        <v>30000</v>
      </c>
      <c r="E8" s="195"/>
      <c r="F8" s="13">
        <v>20238</v>
      </c>
      <c r="G8" s="14">
        <v>20238</v>
      </c>
      <c r="H8" s="8">
        <f>100*(F8/D8-1)</f>
        <v>-32.54</v>
      </c>
      <c r="I8" s="13">
        <v>24927</v>
      </c>
      <c r="J8" s="14">
        <v>24927</v>
      </c>
      <c r="K8" s="8">
        <f>100*(I8/F8-1)</f>
        <v>23.16928550252002</v>
      </c>
      <c r="L8" s="13">
        <v>26762</v>
      </c>
      <c r="M8" s="14">
        <v>26762</v>
      </c>
      <c r="N8" s="8">
        <f>100*(L8/I8-1)</f>
        <v>7.361495567055809</v>
      </c>
      <c r="O8" s="13">
        <v>24565</v>
      </c>
      <c r="P8" s="14">
        <v>24565</v>
      </c>
      <c r="Q8" s="8">
        <f t="shared" si="0"/>
        <v>-8.209401390030635</v>
      </c>
    </row>
    <row r="9" spans="1:17" ht="13.5" thickBot="1">
      <c r="A9" s="137" t="s">
        <v>23</v>
      </c>
      <c r="B9" s="141" t="s">
        <v>24</v>
      </c>
      <c r="C9" s="172" t="s">
        <v>25</v>
      </c>
      <c r="D9" s="292" t="s">
        <v>26</v>
      </c>
      <c r="E9" s="293"/>
      <c r="F9" s="289" t="s">
        <v>26</v>
      </c>
      <c r="G9" s="289"/>
      <c r="H9" s="138"/>
      <c r="I9" s="289" t="s">
        <v>26</v>
      </c>
      <c r="J9" s="289"/>
      <c r="K9" s="138"/>
      <c r="L9" s="236">
        <v>11131</v>
      </c>
      <c r="M9" s="237">
        <v>2032</v>
      </c>
      <c r="N9" s="138"/>
      <c r="O9" s="236">
        <v>12032</v>
      </c>
      <c r="P9" s="237">
        <v>1977</v>
      </c>
      <c r="Q9" s="143">
        <f t="shared" si="0"/>
        <v>8.094510825622137</v>
      </c>
    </row>
    <row r="10" spans="1:17" ht="13.5" thickTop="1">
      <c r="A10" s="69" t="s">
        <v>27</v>
      </c>
      <c r="B10" s="50" t="s">
        <v>28</v>
      </c>
      <c r="C10" s="169" t="s">
        <v>29</v>
      </c>
      <c r="D10" s="192">
        <v>4489</v>
      </c>
      <c r="E10" s="193">
        <v>2888</v>
      </c>
      <c r="F10" s="52">
        <v>4215</v>
      </c>
      <c r="G10" s="51">
        <v>2445</v>
      </c>
      <c r="H10" s="7">
        <f>100*(F10/D10-1)</f>
        <v>-6.103809311650698</v>
      </c>
      <c r="I10" s="52">
        <v>5546</v>
      </c>
      <c r="J10" s="51">
        <v>3029</v>
      </c>
      <c r="K10" s="7">
        <f>100*(I10/F10-1)</f>
        <v>31.577698695136426</v>
      </c>
      <c r="L10" s="52">
        <v>5609</v>
      </c>
      <c r="M10" s="51">
        <v>2944</v>
      </c>
      <c r="N10" s="7">
        <f>100*(L10/I10-1)</f>
        <v>1.1359538406058522</v>
      </c>
      <c r="O10" s="52">
        <v>4824</v>
      </c>
      <c r="P10" s="51">
        <v>2138</v>
      </c>
      <c r="Q10" s="7">
        <f t="shared" si="0"/>
        <v>-13.995364592619008</v>
      </c>
    </row>
    <row r="11" spans="1:17" ht="13.5" customHeight="1">
      <c r="A11" s="11">
        <v>1209601</v>
      </c>
      <c r="B11" s="12" t="s">
        <v>30</v>
      </c>
      <c r="C11" s="165" t="s">
        <v>31</v>
      </c>
      <c r="D11" s="194">
        <v>543</v>
      </c>
      <c r="E11" s="195">
        <v>51</v>
      </c>
      <c r="F11" s="13">
        <v>1182</v>
      </c>
      <c r="G11" s="14">
        <v>124</v>
      </c>
      <c r="H11" s="8"/>
      <c r="I11" s="240">
        <v>1582</v>
      </c>
      <c r="J11" s="241"/>
      <c r="K11" s="8"/>
      <c r="L11" s="135">
        <v>2024</v>
      </c>
      <c r="M11" s="136">
        <v>329</v>
      </c>
      <c r="N11" s="7">
        <f>100*(L11/I11-1)</f>
        <v>27.93931731984829</v>
      </c>
      <c r="O11" s="135">
        <v>1864</v>
      </c>
      <c r="P11" s="136">
        <v>436</v>
      </c>
      <c r="Q11" s="7">
        <f t="shared" si="0"/>
        <v>-7.905138339920947</v>
      </c>
    </row>
    <row r="12" spans="1:17" ht="13.5" thickBot="1">
      <c r="A12" s="59">
        <v>1209602</v>
      </c>
      <c r="B12" s="60" t="s">
        <v>32</v>
      </c>
      <c r="C12" s="170" t="s">
        <v>31</v>
      </c>
      <c r="D12" s="196">
        <v>2851</v>
      </c>
      <c r="E12" s="197">
        <v>223</v>
      </c>
      <c r="F12" s="62">
        <v>3105</v>
      </c>
      <c r="G12" s="61">
        <v>941</v>
      </c>
      <c r="H12" s="8">
        <f>100*(F12/D12-1)</f>
        <v>8.909154682567522</v>
      </c>
      <c r="I12" s="242">
        <v>4936</v>
      </c>
      <c r="J12" s="243"/>
      <c r="K12" s="134" t="s">
        <v>186</v>
      </c>
      <c r="L12" s="62">
        <v>4904</v>
      </c>
      <c r="M12" s="61">
        <v>959</v>
      </c>
      <c r="N12" s="7">
        <f>100*(L12/I12-1)</f>
        <v>-0.648298217179899</v>
      </c>
      <c r="O12" s="62">
        <v>3974</v>
      </c>
      <c r="P12" s="61">
        <v>1504</v>
      </c>
      <c r="Q12" s="7">
        <f t="shared" si="0"/>
        <v>-18.964110929853184</v>
      </c>
    </row>
    <row r="13" spans="1:17" ht="13.5" thickBot="1">
      <c r="A13" s="63"/>
      <c r="B13" s="64">
        <f>COUNTA(C11:C12)</f>
        <v>2</v>
      </c>
      <c r="C13" s="171" t="s">
        <v>31</v>
      </c>
      <c r="D13" s="198">
        <f>SUM(D11:D12)</f>
        <v>3394</v>
      </c>
      <c r="E13" s="199">
        <f>SUM(E11:E12)</f>
        <v>274</v>
      </c>
      <c r="F13" s="68">
        <f>SUM(F11:F12)</f>
        <v>4287</v>
      </c>
      <c r="G13" s="66">
        <f>SUM(G11:G12)</f>
        <v>1065</v>
      </c>
      <c r="H13" s="67"/>
      <c r="I13" s="68">
        <f>SUM(I11:I12)</f>
        <v>6518</v>
      </c>
      <c r="J13" s="66">
        <f>SUM(J11:J12)</f>
        <v>0</v>
      </c>
      <c r="K13" s="67"/>
      <c r="L13" s="68">
        <f>SUM(L11:L12)</f>
        <v>6928</v>
      </c>
      <c r="M13" s="66">
        <f>SUM(M11:M12)</f>
        <v>1288</v>
      </c>
      <c r="N13" s="67"/>
      <c r="O13" s="68">
        <f>SUM(O11:O12)</f>
        <v>5838</v>
      </c>
      <c r="P13" s="66">
        <f>SUM(P11:P12)</f>
        <v>1940</v>
      </c>
      <c r="Q13" s="67"/>
    </row>
    <row r="14" spans="1:17" ht="12.75">
      <c r="A14" s="69" t="s">
        <v>33</v>
      </c>
      <c r="B14" s="50" t="s">
        <v>34</v>
      </c>
      <c r="C14" s="169" t="s">
        <v>35</v>
      </c>
      <c r="D14" s="192">
        <v>18661</v>
      </c>
      <c r="E14" s="193">
        <v>12051</v>
      </c>
      <c r="F14" s="52">
        <v>18950</v>
      </c>
      <c r="G14" s="51">
        <v>13489</v>
      </c>
      <c r="H14" s="15">
        <f>100*(F14/D14-1)</f>
        <v>1.5486844220566898</v>
      </c>
      <c r="I14" s="52">
        <v>18312</v>
      </c>
      <c r="J14" s="51">
        <v>12880</v>
      </c>
      <c r="K14" s="15">
        <f>100*(I14/F14-1)</f>
        <v>-3.366754617414247</v>
      </c>
      <c r="L14" s="52">
        <v>18925</v>
      </c>
      <c r="M14" s="51">
        <v>13519</v>
      </c>
      <c r="N14" s="15">
        <f>100*(L14/I14-1)</f>
        <v>3.34753167321975</v>
      </c>
      <c r="O14" s="52">
        <v>16453</v>
      </c>
      <c r="P14" s="51">
        <v>12402</v>
      </c>
      <c r="Q14" s="15">
        <f>100*(O14/L14-1)</f>
        <v>-13.06208718626156</v>
      </c>
    </row>
    <row r="15" spans="1:17" ht="12.75">
      <c r="A15" s="58">
        <v>1220201</v>
      </c>
      <c r="B15" s="56" t="s">
        <v>36</v>
      </c>
      <c r="C15" s="167" t="s">
        <v>37</v>
      </c>
      <c r="D15" s="194">
        <v>23463</v>
      </c>
      <c r="E15" s="195">
        <v>14067</v>
      </c>
      <c r="F15" s="13">
        <v>21255</v>
      </c>
      <c r="G15" s="14">
        <v>13823</v>
      </c>
      <c r="H15" s="16">
        <f>100*(F15/D15-1)</f>
        <v>-9.410561309295485</v>
      </c>
      <c r="I15" s="13">
        <v>20195</v>
      </c>
      <c r="J15" s="14">
        <v>14469</v>
      </c>
      <c r="K15" s="16">
        <f>100*(I15/F15-1)</f>
        <v>-4.987061867795816</v>
      </c>
      <c r="L15" s="13">
        <v>18908</v>
      </c>
      <c r="M15" s="14">
        <v>10866</v>
      </c>
      <c r="N15" s="16">
        <f>100*(L15/I15-1)</f>
        <v>-6.37286457043823</v>
      </c>
      <c r="O15" s="13">
        <v>17129</v>
      </c>
      <c r="P15" s="14">
        <v>9827</v>
      </c>
      <c r="Q15" s="16">
        <f>100*(O15/L15-1)</f>
        <v>-9.408715887455044</v>
      </c>
    </row>
    <row r="16" spans="1:17" ht="12.75">
      <c r="A16" s="59" t="s">
        <v>38</v>
      </c>
      <c r="B16" s="60" t="s">
        <v>39</v>
      </c>
      <c r="C16" s="170" t="s">
        <v>37</v>
      </c>
      <c r="D16" s="196">
        <v>13335</v>
      </c>
      <c r="E16" s="197">
        <v>11878</v>
      </c>
      <c r="F16" s="62">
        <v>11041</v>
      </c>
      <c r="G16" s="61">
        <v>9387</v>
      </c>
      <c r="H16" s="16">
        <f>100*(F16/D16-1)</f>
        <v>-17.202849643794526</v>
      </c>
      <c r="I16" s="62">
        <v>10339</v>
      </c>
      <c r="J16" s="61">
        <v>9136</v>
      </c>
      <c r="K16" s="16">
        <f>100*(I16/F16-1)</f>
        <v>-6.358119735531198</v>
      </c>
      <c r="L16" s="62">
        <v>9754</v>
      </c>
      <c r="M16" s="61">
        <v>8868</v>
      </c>
      <c r="N16" s="16">
        <f>100*(L16/I16-1)</f>
        <v>-5.658187445594354</v>
      </c>
      <c r="O16" s="62">
        <v>13516</v>
      </c>
      <c r="P16" s="61">
        <v>11399</v>
      </c>
      <c r="Q16" s="16">
        <f>100*(O16/L16-1)</f>
        <v>38.56879229034242</v>
      </c>
    </row>
    <row r="17" spans="1:17" ht="13.5" thickBot="1">
      <c r="A17" s="70">
        <v>1220204</v>
      </c>
      <c r="B17" s="245" t="s">
        <v>40</v>
      </c>
      <c r="C17" s="246" t="s">
        <v>37</v>
      </c>
      <c r="D17" s="302" t="s">
        <v>41</v>
      </c>
      <c r="E17" s="303"/>
      <c r="F17" s="301" t="s">
        <v>41</v>
      </c>
      <c r="G17" s="301"/>
      <c r="H17" s="71"/>
      <c r="I17" s="301" t="s">
        <v>41</v>
      </c>
      <c r="J17" s="301"/>
      <c r="K17" s="71"/>
      <c r="L17" s="238">
        <v>1290</v>
      </c>
      <c r="M17" s="239">
        <v>1290</v>
      </c>
      <c r="N17" s="71"/>
      <c r="O17" s="296" t="s">
        <v>195</v>
      </c>
      <c r="P17" s="297"/>
      <c r="Q17" s="71"/>
    </row>
    <row r="18" spans="1:17" ht="13.5" thickBot="1">
      <c r="A18" s="63"/>
      <c r="B18" s="72">
        <f>COUNTA(C15:C17)</f>
        <v>3</v>
      </c>
      <c r="C18" s="171" t="s">
        <v>37</v>
      </c>
      <c r="D18" s="198">
        <f>SUM(D15:D16)</f>
        <v>36798</v>
      </c>
      <c r="E18" s="199">
        <f>SUM(E15:E16)</f>
        <v>25945</v>
      </c>
      <c r="F18" s="68">
        <f>SUM(F15:F16)</f>
        <v>32296</v>
      </c>
      <c r="G18" s="66">
        <f>SUM(G15:G16)</f>
        <v>23210</v>
      </c>
      <c r="H18" s="67"/>
      <c r="I18" s="68">
        <f>SUM(I15:I16)</f>
        <v>30534</v>
      </c>
      <c r="J18" s="66">
        <f>SUM(J15:J16)</f>
        <v>23605</v>
      </c>
      <c r="K18" s="67"/>
      <c r="L18" s="68">
        <f>SUM(L15:L16)</f>
        <v>28662</v>
      </c>
      <c r="M18" s="66">
        <f>SUM(M15:M16)</f>
        <v>19734</v>
      </c>
      <c r="N18" s="67"/>
      <c r="O18" s="68">
        <f>SUM(O15:O16)</f>
        <v>30645</v>
      </c>
      <c r="P18" s="66">
        <f>SUM(P15:P16)</f>
        <v>21226</v>
      </c>
      <c r="Q18" s="67"/>
    </row>
    <row r="19" spans="1:17" ht="12.75">
      <c r="A19" s="69" t="s">
        <v>42</v>
      </c>
      <c r="B19" s="50" t="s">
        <v>43</v>
      </c>
      <c r="C19" s="169" t="s">
        <v>44</v>
      </c>
      <c r="D19" s="298" t="s">
        <v>26</v>
      </c>
      <c r="E19" s="299"/>
      <c r="F19" s="290" t="s">
        <v>26</v>
      </c>
      <c r="G19" s="290"/>
      <c r="H19" s="73"/>
      <c r="I19" s="290" t="s">
        <v>26</v>
      </c>
      <c r="J19" s="290"/>
      <c r="K19" s="73"/>
      <c r="L19" s="290" t="s">
        <v>26</v>
      </c>
      <c r="M19" s="290"/>
      <c r="N19" s="73"/>
      <c r="O19" s="290" t="s">
        <v>26</v>
      </c>
      <c r="P19" s="290"/>
      <c r="Q19" s="73"/>
    </row>
    <row r="20" spans="1:17" ht="12.75">
      <c r="A20" s="58">
        <v>1225401</v>
      </c>
      <c r="B20" s="56" t="s">
        <v>45</v>
      </c>
      <c r="C20" s="167" t="s">
        <v>46</v>
      </c>
      <c r="D20" s="194">
        <v>9726</v>
      </c>
      <c r="E20" s="195">
        <v>1188</v>
      </c>
      <c r="F20" s="13">
        <v>7665</v>
      </c>
      <c r="G20" s="14">
        <v>1055</v>
      </c>
      <c r="H20" s="16">
        <f>100*(F20/D20-1)</f>
        <v>-21.190623072177672</v>
      </c>
      <c r="I20" s="13">
        <v>9171</v>
      </c>
      <c r="J20" s="14">
        <v>2154</v>
      </c>
      <c r="K20" s="16">
        <f>100*(I20/F20-1)</f>
        <v>19.6477495107632</v>
      </c>
      <c r="L20" s="13">
        <v>6855</v>
      </c>
      <c r="M20" s="14">
        <v>1573</v>
      </c>
      <c r="N20" s="16">
        <f>100*(L20/I20-1)</f>
        <v>-25.253516519463524</v>
      </c>
      <c r="O20" s="13">
        <v>7394</v>
      </c>
      <c r="P20" s="14">
        <v>1595</v>
      </c>
      <c r="Q20" s="16">
        <f>100*(O20/L20-1)</f>
        <v>7.862873814733762</v>
      </c>
    </row>
    <row r="21" spans="1:17" ht="12.75">
      <c r="A21" s="58" t="s">
        <v>47</v>
      </c>
      <c r="B21" s="56" t="s">
        <v>48</v>
      </c>
      <c r="C21" s="167" t="s">
        <v>49</v>
      </c>
      <c r="D21" s="194">
        <v>2812</v>
      </c>
      <c r="E21" s="195">
        <v>2812</v>
      </c>
      <c r="F21" s="13">
        <v>2360</v>
      </c>
      <c r="G21" s="14">
        <v>2360</v>
      </c>
      <c r="H21" s="16">
        <f>100*(F21/D21-1)</f>
        <v>-16.07396870554765</v>
      </c>
      <c r="I21" s="13">
        <v>2010</v>
      </c>
      <c r="J21" s="14">
        <v>1510</v>
      </c>
      <c r="K21" s="16">
        <f>100*(I21/F21-1)</f>
        <v>-14.830508474576277</v>
      </c>
      <c r="L21" s="13">
        <v>1602</v>
      </c>
      <c r="M21" s="14">
        <v>1501</v>
      </c>
      <c r="N21" s="16">
        <f>100*(L21/I21-1)</f>
        <v>-20.298507462686565</v>
      </c>
      <c r="O21" s="13">
        <v>1040</v>
      </c>
      <c r="P21" s="14">
        <v>853</v>
      </c>
      <c r="Q21" s="16">
        <f>100*(O21/L21-1)</f>
        <v>-35.08114856429463</v>
      </c>
    </row>
    <row r="22" spans="1:17" ht="13.5" thickBot="1">
      <c r="A22" s="140">
        <v>1230001</v>
      </c>
      <c r="B22" s="141" t="s">
        <v>50</v>
      </c>
      <c r="C22" s="172" t="s">
        <v>51</v>
      </c>
      <c r="D22" s="200">
        <v>4459</v>
      </c>
      <c r="E22" s="201">
        <v>4459</v>
      </c>
      <c r="F22" s="144">
        <v>4804</v>
      </c>
      <c r="G22" s="142">
        <v>4804</v>
      </c>
      <c r="H22" s="143">
        <f>100*(F22/D22-1)</f>
        <v>7.73716079838529</v>
      </c>
      <c r="I22" s="144">
        <v>4576</v>
      </c>
      <c r="J22" s="142">
        <v>4576</v>
      </c>
      <c r="K22" s="143">
        <f>100*(I22/F22-1)</f>
        <v>-4.746044962531226</v>
      </c>
      <c r="L22" s="144">
        <v>5082</v>
      </c>
      <c r="M22" s="142">
        <v>5082</v>
      </c>
      <c r="N22" s="143">
        <f>100*(L22/I22-1)</f>
        <v>11.057692307692314</v>
      </c>
      <c r="O22" s="144">
        <v>4793</v>
      </c>
      <c r="P22" s="142">
        <v>4793</v>
      </c>
      <c r="Q22" s="143">
        <f>100*(O22/L22-1)</f>
        <v>-5.686737504919326</v>
      </c>
    </row>
    <row r="23" spans="1:17" ht="13.5" thickTop="1">
      <c r="A23" s="69" t="s">
        <v>52</v>
      </c>
      <c r="B23" s="50" t="s">
        <v>15</v>
      </c>
      <c r="C23" s="169" t="s">
        <v>53</v>
      </c>
      <c r="D23" s="298" t="s">
        <v>26</v>
      </c>
      <c r="E23" s="299"/>
      <c r="F23" s="290" t="s">
        <v>26</v>
      </c>
      <c r="G23" s="290"/>
      <c r="H23" s="139"/>
      <c r="I23" s="290" t="s">
        <v>26</v>
      </c>
      <c r="J23" s="290"/>
      <c r="K23" s="139"/>
      <c r="L23" s="290" t="s">
        <v>26</v>
      </c>
      <c r="M23" s="290"/>
      <c r="N23" s="139"/>
      <c r="O23" s="290" t="s">
        <v>26</v>
      </c>
      <c r="P23" s="290"/>
      <c r="Q23" s="139"/>
    </row>
    <row r="24" spans="1:17" ht="12.75">
      <c r="A24" s="58" t="s">
        <v>54</v>
      </c>
      <c r="B24" s="56" t="s">
        <v>55</v>
      </c>
      <c r="C24" s="167" t="s">
        <v>56</v>
      </c>
      <c r="D24" s="194">
        <v>3449</v>
      </c>
      <c r="E24" s="195">
        <v>1158</v>
      </c>
      <c r="F24" s="13">
        <v>4773</v>
      </c>
      <c r="G24" s="14">
        <v>1996</v>
      </c>
      <c r="H24" s="16">
        <f>100*(F24/D24-1)</f>
        <v>38.387938532908095</v>
      </c>
      <c r="I24" s="13">
        <v>4366</v>
      </c>
      <c r="J24" s="14">
        <v>1911</v>
      </c>
      <c r="K24" s="16">
        <f>100*(I24/F24-1)</f>
        <v>-8.527131782945741</v>
      </c>
      <c r="L24" s="13">
        <v>3272</v>
      </c>
      <c r="M24" s="14">
        <v>697</v>
      </c>
      <c r="N24" s="16">
        <f>100*(L24/I24-1)</f>
        <v>-25.057260650480995</v>
      </c>
      <c r="O24" s="13">
        <v>1897</v>
      </c>
      <c r="P24" s="14">
        <v>369</v>
      </c>
      <c r="Q24" s="16">
        <f>100*(O24/L24-1)</f>
        <v>-42.02322738386308</v>
      </c>
    </row>
    <row r="25" spans="1:17" ht="12.75">
      <c r="A25" s="58" t="s">
        <v>57</v>
      </c>
      <c r="B25" s="56" t="s">
        <v>58</v>
      </c>
      <c r="C25" s="167" t="s">
        <v>59</v>
      </c>
      <c r="D25" s="202">
        <v>8563</v>
      </c>
      <c r="E25" s="203">
        <v>6369</v>
      </c>
      <c r="F25" s="24">
        <v>7976</v>
      </c>
      <c r="G25" s="23">
        <v>7976</v>
      </c>
      <c r="H25" s="16">
        <f>100*(F25/D25-1)</f>
        <v>-6.855074156253648</v>
      </c>
      <c r="I25" s="24">
        <v>6028</v>
      </c>
      <c r="J25" s="23">
        <v>5088</v>
      </c>
      <c r="K25" s="16">
        <f>100*(I25/F25-1)</f>
        <v>-24.423269809428284</v>
      </c>
      <c r="L25" s="24">
        <v>5221</v>
      </c>
      <c r="M25" s="23">
        <v>3908</v>
      </c>
      <c r="N25" s="16">
        <f>100*(L25/I25-1)</f>
        <v>-13.387524883875246</v>
      </c>
      <c r="O25" s="24">
        <v>5461</v>
      </c>
      <c r="P25" s="23">
        <v>4277</v>
      </c>
      <c r="Q25" s="16">
        <f>100*(O25/L25-1)</f>
        <v>4.59682053246504</v>
      </c>
    </row>
    <row r="26" spans="1:17" ht="12.75">
      <c r="A26" s="58">
        <v>3147201</v>
      </c>
      <c r="B26" s="281" t="s">
        <v>182</v>
      </c>
      <c r="C26" s="282" t="s">
        <v>60</v>
      </c>
      <c r="D26" s="294" t="s">
        <v>26</v>
      </c>
      <c r="E26" s="295"/>
      <c r="F26" s="291" t="s">
        <v>26</v>
      </c>
      <c r="G26" s="291"/>
      <c r="H26" s="75"/>
      <c r="I26" s="135">
        <v>36504</v>
      </c>
      <c r="J26" s="136">
        <v>36504</v>
      </c>
      <c r="K26" s="75"/>
      <c r="L26" s="135">
        <v>37697</v>
      </c>
      <c r="M26" s="136">
        <v>37697</v>
      </c>
      <c r="N26" s="16">
        <f>100*(L26/I26-1)</f>
        <v>3.2681349989042374</v>
      </c>
      <c r="O26" s="135">
        <v>38542</v>
      </c>
      <c r="P26" s="136">
        <v>38542</v>
      </c>
      <c r="Q26" s="16">
        <f>100*(O26/L26-1)</f>
        <v>2.241557683635298</v>
      </c>
    </row>
    <row r="27" spans="1:17" ht="21">
      <c r="A27" s="17">
        <v>3155501</v>
      </c>
      <c r="B27" s="12" t="s">
        <v>61</v>
      </c>
      <c r="C27" s="173" t="s">
        <v>62</v>
      </c>
      <c r="D27" s="204">
        <v>114919</v>
      </c>
      <c r="E27" s="205">
        <v>79819</v>
      </c>
      <c r="F27" s="20">
        <v>131088</v>
      </c>
      <c r="G27" s="18">
        <v>96072</v>
      </c>
      <c r="H27" s="19">
        <f aca="true" t="shared" si="1" ref="H27:H34">100*(F27/D27-1)</f>
        <v>14.069910110599636</v>
      </c>
      <c r="I27" s="20">
        <v>125888</v>
      </c>
      <c r="J27" s="18">
        <v>85101</v>
      </c>
      <c r="K27" s="19">
        <f aca="true" t="shared" si="2" ref="K27:K34">100*(I27/F27-1)</f>
        <v>-3.966800927621139</v>
      </c>
      <c r="L27" s="20">
        <v>121829</v>
      </c>
      <c r="M27" s="18">
        <v>84912</v>
      </c>
      <c r="N27" s="19">
        <f aca="true" t="shared" si="3" ref="N27:N36">100*(L27/I27-1)</f>
        <v>-3.2242946110828674</v>
      </c>
      <c r="O27" s="91"/>
      <c r="P27" s="92"/>
      <c r="Q27" s="257"/>
    </row>
    <row r="28" spans="1:17" ht="12.75">
      <c r="A28" s="58">
        <v>3155502</v>
      </c>
      <c r="B28" s="76" t="s">
        <v>63</v>
      </c>
      <c r="C28" s="174" t="s">
        <v>62</v>
      </c>
      <c r="D28" s="194">
        <v>75920</v>
      </c>
      <c r="E28" s="195">
        <v>55370</v>
      </c>
      <c r="F28" s="13">
        <v>75692</v>
      </c>
      <c r="G28" s="14">
        <v>52622</v>
      </c>
      <c r="H28" s="16">
        <f t="shared" si="1"/>
        <v>-0.30031612223393456</v>
      </c>
      <c r="I28" s="13">
        <v>76303</v>
      </c>
      <c r="J28" s="14">
        <v>54716</v>
      </c>
      <c r="K28" s="16">
        <f t="shared" si="2"/>
        <v>0.8072187285314225</v>
      </c>
      <c r="L28" s="20">
        <v>65325</v>
      </c>
      <c r="M28" s="18">
        <v>48987</v>
      </c>
      <c r="N28" s="19">
        <f t="shared" si="3"/>
        <v>-14.387376643120186</v>
      </c>
      <c r="O28" s="20">
        <v>57177</v>
      </c>
      <c r="P28" s="18">
        <v>43170</v>
      </c>
      <c r="Q28" s="19">
        <f aca="true" t="shared" si="4" ref="Q28:Q34">100*(O28/L28-1)</f>
        <v>-12.473019517795636</v>
      </c>
    </row>
    <row r="29" spans="1:17" ht="12.75">
      <c r="A29" s="58">
        <v>3155503</v>
      </c>
      <c r="B29" s="56" t="s">
        <v>64</v>
      </c>
      <c r="C29" s="167" t="s">
        <v>62</v>
      </c>
      <c r="D29" s="194">
        <v>16326</v>
      </c>
      <c r="E29" s="195">
        <v>8329</v>
      </c>
      <c r="F29" s="13">
        <v>15245</v>
      </c>
      <c r="G29" s="14">
        <v>9409</v>
      </c>
      <c r="H29" s="16">
        <f t="shared" si="1"/>
        <v>-6.621340193556291</v>
      </c>
      <c r="I29" s="13">
        <v>11108</v>
      </c>
      <c r="J29" s="14">
        <v>7689</v>
      </c>
      <c r="K29" s="16">
        <f t="shared" si="2"/>
        <v>-27.136766152836998</v>
      </c>
      <c r="L29" s="13">
        <v>15523</v>
      </c>
      <c r="M29" s="14">
        <v>8618</v>
      </c>
      <c r="N29" s="16">
        <f t="shared" si="3"/>
        <v>39.7461289160965</v>
      </c>
      <c r="O29" s="13">
        <v>10878</v>
      </c>
      <c r="P29" s="14">
        <v>7229</v>
      </c>
      <c r="Q29" s="16">
        <f t="shared" si="4"/>
        <v>-29.92333956065194</v>
      </c>
    </row>
    <row r="30" spans="1:17" ht="12.75">
      <c r="A30" s="58" t="s">
        <v>65</v>
      </c>
      <c r="B30" s="56" t="s">
        <v>66</v>
      </c>
      <c r="C30" s="167" t="s">
        <v>62</v>
      </c>
      <c r="D30" s="194">
        <v>104143</v>
      </c>
      <c r="E30" s="195">
        <v>57100</v>
      </c>
      <c r="F30" s="13">
        <v>110663</v>
      </c>
      <c r="G30" s="14">
        <v>68785</v>
      </c>
      <c r="H30" s="16">
        <f t="shared" si="1"/>
        <v>6.26062241341232</v>
      </c>
      <c r="I30" s="13">
        <v>109561</v>
      </c>
      <c r="J30" s="14">
        <v>67605</v>
      </c>
      <c r="K30" s="16">
        <f t="shared" si="2"/>
        <v>-0.9958161264379206</v>
      </c>
      <c r="L30" s="13">
        <v>123985</v>
      </c>
      <c r="M30" s="14">
        <v>80250</v>
      </c>
      <c r="N30" s="16">
        <f t="shared" si="3"/>
        <v>13.165268663119178</v>
      </c>
      <c r="O30" s="13">
        <v>186780</v>
      </c>
      <c r="P30" s="14">
        <v>83491</v>
      </c>
      <c r="Q30" s="16">
        <f t="shared" si="4"/>
        <v>50.647255716417305</v>
      </c>
    </row>
    <row r="31" spans="1:17" ht="12.75">
      <c r="A31" s="58">
        <v>3155505</v>
      </c>
      <c r="B31" s="56" t="s">
        <v>67</v>
      </c>
      <c r="C31" s="167" t="s">
        <v>62</v>
      </c>
      <c r="D31" s="194">
        <v>21070</v>
      </c>
      <c r="E31" s="195">
        <v>14909</v>
      </c>
      <c r="F31" s="13">
        <v>18573</v>
      </c>
      <c r="G31" s="14">
        <v>13052</v>
      </c>
      <c r="H31" s="16">
        <f t="shared" si="1"/>
        <v>-11.85097294731846</v>
      </c>
      <c r="I31" s="13">
        <v>21920</v>
      </c>
      <c r="J31" s="14">
        <v>14863</v>
      </c>
      <c r="K31" s="16">
        <f t="shared" si="2"/>
        <v>18.020782856835194</v>
      </c>
      <c r="L31" s="13">
        <v>19822</v>
      </c>
      <c r="M31" s="14">
        <v>13642</v>
      </c>
      <c r="N31" s="16">
        <f t="shared" si="3"/>
        <v>-9.571167883211684</v>
      </c>
      <c r="O31" s="13">
        <v>17880</v>
      </c>
      <c r="P31" s="14">
        <v>13034</v>
      </c>
      <c r="Q31" s="16">
        <f t="shared" si="4"/>
        <v>-9.797195035818785</v>
      </c>
    </row>
    <row r="32" spans="1:17" ht="12.75">
      <c r="A32" s="74">
        <v>3155506</v>
      </c>
      <c r="B32" s="56" t="s">
        <v>68</v>
      </c>
      <c r="C32" s="168" t="s">
        <v>62</v>
      </c>
      <c r="D32" s="222">
        <v>3235</v>
      </c>
      <c r="E32" s="223">
        <v>253</v>
      </c>
      <c r="F32" s="21">
        <v>5369</v>
      </c>
      <c r="G32" s="22">
        <v>1585</v>
      </c>
      <c r="H32" s="16">
        <f t="shared" si="1"/>
        <v>65.96599690880988</v>
      </c>
      <c r="I32" s="21">
        <v>6003</v>
      </c>
      <c r="J32" s="22">
        <v>1208</v>
      </c>
      <c r="K32" s="16">
        <f t="shared" si="2"/>
        <v>11.808530452598243</v>
      </c>
      <c r="L32" s="21">
        <v>6694</v>
      </c>
      <c r="M32" s="22">
        <v>991</v>
      </c>
      <c r="N32" s="16">
        <f t="shared" si="3"/>
        <v>11.510911211061137</v>
      </c>
      <c r="O32" s="21">
        <v>5883</v>
      </c>
      <c r="P32" s="22">
        <v>1125</v>
      </c>
      <c r="Q32" s="16">
        <f t="shared" si="4"/>
        <v>-12.115327158649535</v>
      </c>
    </row>
    <row r="33" spans="1:17" ht="12.75">
      <c r="A33" s="74">
        <v>3155507</v>
      </c>
      <c r="B33" s="77" t="s">
        <v>69</v>
      </c>
      <c r="C33" s="175" t="s">
        <v>62</v>
      </c>
      <c r="D33" s="202">
        <v>840</v>
      </c>
      <c r="E33" s="203">
        <v>840</v>
      </c>
      <c r="F33" s="24">
        <v>372</v>
      </c>
      <c r="G33" s="23">
        <v>372</v>
      </c>
      <c r="H33" s="16">
        <f t="shared" si="1"/>
        <v>-55.714285714285715</v>
      </c>
      <c r="I33" s="24">
        <v>684</v>
      </c>
      <c r="J33" s="23">
        <v>684</v>
      </c>
      <c r="K33" s="16">
        <f t="shared" si="2"/>
        <v>83.87096774193547</v>
      </c>
      <c r="L33" s="24">
        <v>709</v>
      </c>
      <c r="M33" s="23">
        <v>709</v>
      </c>
      <c r="N33" s="16">
        <f t="shared" si="3"/>
        <v>3.654970760233911</v>
      </c>
      <c r="O33" s="24">
        <v>751</v>
      </c>
      <c r="P33" s="23">
        <v>751</v>
      </c>
      <c r="Q33" s="16">
        <f t="shared" si="4"/>
        <v>5.923836389280668</v>
      </c>
    </row>
    <row r="34" spans="1:17" ht="13.5" thickBot="1">
      <c r="A34" s="78">
        <v>3155509</v>
      </c>
      <c r="B34" s="60" t="s">
        <v>70</v>
      </c>
      <c r="C34" s="176" t="s">
        <v>62</v>
      </c>
      <c r="D34" s="224">
        <v>329213</v>
      </c>
      <c r="E34" s="225">
        <v>141325</v>
      </c>
      <c r="F34" s="25">
        <v>210432</v>
      </c>
      <c r="G34" s="26">
        <v>83165</v>
      </c>
      <c r="H34" s="16">
        <f t="shared" si="1"/>
        <v>-36.08028844547451</v>
      </c>
      <c r="I34" s="25">
        <v>201864</v>
      </c>
      <c r="J34" s="26">
        <v>101954</v>
      </c>
      <c r="K34" s="16">
        <f t="shared" si="2"/>
        <v>-4.071624087591241</v>
      </c>
      <c r="L34" s="25">
        <v>195327</v>
      </c>
      <c r="M34" s="26">
        <v>86196</v>
      </c>
      <c r="N34" s="16">
        <f t="shared" si="3"/>
        <v>-3.2383188681488484</v>
      </c>
      <c r="O34" s="25">
        <v>208185</v>
      </c>
      <c r="P34" s="26">
        <v>113842</v>
      </c>
      <c r="Q34" s="16">
        <f t="shared" si="4"/>
        <v>6.5828072923866054</v>
      </c>
    </row>
    <row r="35" spans="1:17" ht="12.75">
      <c r="A35" s="145"/>
      <c r="B35" s="146">
        <f>COUNTA(C27:C34)</f>
        <v>8</v>
      </c>
      <c r="C35" s="177" t="s">
        <v>62</v>
      </c>
      <c r="D35" s="206">
        <f>SUM(D27:D34)</f>
        <v>665666</v>
      </c>
      <c r="E35" s="207">
        <f>SUM(E27:E34)</f>
        <v>357945</v>
      </c>
      <c r="F35" s="147">
        <f>SUM(F27:F34)</f>
        <v>567434</v>
      </c>
      <c r="G35" s="148">
        <f>SUM(G27:G34)</f>
        <v>325062</v>
      </c>
      <c r="H35" s="149"/>
      <c r="I35" s="147">
        <f>SUM(I27:I34)</f>
        <v>553331</v>
      </c>
      <c r="J35" s="148">
        <f>SUM(J27:J34)</f>
        <v>333820</v>
      </c>
      <c r="K35" s="149"/>
      <c r="L35" s="147">
        <f>SUM(L27:L34)</f>
        <v>549214</v>
      </c>
      <c r="M35" s="148">
        <f>SUM(M27:M34)</f>
        <v>324305</v>
      </c>
      <c r="N35" s="149"/>
      <c r="O35" s="147"/>
      <c r="P35" s="148"/>
      <c r="Q35" s="149"/>
    </row>
    <row r="36" spans="1:17" ht="13.5" thickBot="1">
      <c r="A36" s="151">
        <v>3156501</v>
      </c>
      <c r="B36" s="152" t="s">
        <v>71</v>
      </c>
      <c r="C36" s="178" t="s">
        <v>72</v>
      </c>
      <c r="D36" s="200">
        <v>1799</v>
      </c>
      <c r="E36" s="201">
        <v>1303</v>
      </c>
      <c r="F36" s="153">
        <v>2274</v>
      </c>
      <c r="G36" s="154">
        <v>1792</v>
      </c>
      <c r="H36" s="250">
        <f aca="true" t="shared" si="5" ref="H36:H47">100*(F36/D36-1)</f>
        <v>26.403557531962196</v>
      </c>
      <c r="I36" s="155">
        <v>5220</v>
      </c>
      <c r="J36" s="156">
        <v>5220</v>
      </c>
      <c r="K36" s="157">
        <f aca="true" t="shared" si="6" ref="K36:K47">100*(I36/F36-1)</f>
        <v>129.55145118733512</v>
      </c>
      <c r="L36" s="155">
        <v>1840</v>
      </c>
      <c r="M36" s="156">
        <v>1840</v>
      </c>
      <c r="N36" s="251">
        <f t="shared" si="3"/>
        <v>-64.75095785440614</v>
      </c>
      <c r="O36" s="155">
        <v>8167</v>
      </c>
      <c r="P36" s="156">
        <v>8167</v>
      </c>
      <c r="Q36" s="251">
        <f aca="true" t="shared" si="7" ref="Q36:Q45">100*(O36/L36-1)</f>
        <v>343.8586956521739</v>
      </c>
    </row>
    <row r="37" spans="1:17" ht="13.5" thickTop="1">
      <c r="A37" s="69" t="s">
        <v>73</v>
      </c>
      <c r="B37" s="50" t="s">
        <v>74</v>
      </c>
      <c r="C37" s="169" t="s">
        <v>75</v>
      </c>
      <c r="D37" s="208">
        <v>13146</v>
      </c>
      <c r="E37" s="209">
        <v>7787</v>
      </c>
      <c r="F37" s="85">
        <v>10414</v>
      </c>
      <c r="G37" s="84">
        <v>6864</v>
      </c>
      <c r="H37" s="7">
        <f t="shared" si="5"/>
        <v>-20.781986916172222</v>
      </c>
      <c r="I37" s="85">
        <v>11339</v>
      </c>
      <c r="J37" s="84">
        <v>8255</v>
      </c>
      <c r="K37" s="7">
        <f t="shared" si="6"/>
        <v>8.882273862108692</v>
      </c>
      <c r="L37" s="85">
        <v>10667</v>
      </c>
      <c r="M37" s="84">
        <v>6805</v>
      </c>
      <c r="N37" s="7">
        <f aca="true" t="shared" si="8" ref="N37:N47">100*(L37/I37-1)</f>
        <v>-5.926448540435669</v>
      </c>
      <c r="O37" s="85">
        <v>12968</v>
      </c>
      <c r="P37" s="84">
        <v>8806</v>
      </c>
      <c r="Q37" s="7">
        <f t="shared" si="7"/>
        <v>21.571200899971863</v>
      </c>
    </row>
    <row r="38" spans="1:17" ht="12.75">
      <c r="A38" s="89" t="s">
        <v>76</v>
      </c>
      <c r="B38" s="56" t="s">
        <v>77</v>
      </c>
      <c r="C38" s="167" t="s">
        <v>78</v>
      </c>
      <c r="D38" s="210"/>
      <c r="E38" s="211"/>
      <c r="F38" s="86"/>
      <c r="G38" s="83"/>
      <c r="H38" s="27"/>
      <c r="I38" s="87">
        <v>3811</v>
      </c>
      <c r="J38" s="88">
        <v>377</v>
      </c>
      <c r="K38" s="47"/>
      <c r="L38" s="87">
        <v>3842</v>
      </c>
      <c r="M38" s="88">
        <v>625</v>
      </c>
      <c r="N38" s="7">
        <f t="shared" si="8"/>
        <v>0.8134347940173203</v>
      </c>
      <c r="O38" s="87">
        <v>3107</v>
      </c>
      <c r="P38" s="88">
        <v>453</v>
      </c>
      <c r="Q38" s="7">
        <f t="shared" si="7"/>
        <v>-19.13066111400312</v>
      </c>
    </row>
    <row r="39" spans="1:17" ht="12.75">
      <c r="A39" s="89" t="s">
        <v>79</v>
      </c>
      <c r="B39" s="56" t="s">
        <v>80</v>
      </c>
      <c r="C39" s="167" t="s">
        <v>81</v>
      </c>
      <c r="D39" s="204">
        <v>6136</v>
      </c>
      <c r="E39" s="205">
        <v>2569</v>
      </c>
      <c r="F39" s="20">
        <v>5509</v>
      </c>
      <c r="G39" s="18">
        <v>2316</v>
      </c>
      <c r="H39" s="8">
        <f t="shared" si="5"/>
        <v>-10.218383311603652</v>
      </c>
      <c r="I39" s="20">
        <v>5589</v>
      </c>
      <c r="J39" s="18">
        <v>1749</v>
      </c>
      <c r="K39" s="8">
        <f t="shared" si="6"/>
        <v>1.452169177709206</v>
      </c>
      <c r="L39" s="20">
        <v>6968</v>
      </c>
      <c r="M39" s="18">
        <v>1849</v>
      </c>
      <c r="N39" s="8">
        <f t="shared" si="8"/>
        <v>24.673465736267673</v>
      </c>
      <c r="O39" s="20">
        <v>6466</v>
      </c>
      <c r="P39" s="18">
        <v>1953</v>
      </c>
      <c r="Q39" s="8">
        <f t="shared" si="7"/>
        <v>-7.204362801377728</v>
      </c>
    </row>
    <row r="40" spans="1:17" ht="12.75">
      <c r="A40" s="58" t="s">
        <v>82</v>
      </c>
      <c r="B40" s="56" t="s">
        <v>83</v>
      </c>
      <c r="C40" s="167" t="s">
        <v>84</v>
      </c>
      <c r="D40" s="194">
        <v>2173</v>
      </c>
      <c r="E40" s="195">
        <v>620</v>
      </c>
      <c r="F40" s="13">
        <v>3544</v>
      </c>
      <c r="G40" s="14">
        <v>672</v>
      </c>
      <c r="H40" s="8">
        <f t="shared" si="5"/>
        <v>63.0924988495168</v>
      </c>
      <c r="I40" s="13">
        <v>2084</v>
      </c>
      <c r="J40" s="14">
        <v>684</v>
      </c>
      <c r="K40" s="8">
        <f t="shared" si="6"/>
        <v>-41.19638826185101</v>
      </c>
      <c r="L40" s="13">
        <v>2458</v>
      </c>
      <c r="M40" s="14">
        <v>608</v>
      </c>
      <c r="N40" s="8">
        <f t="shared" si="8"/>
        <v>17.946257197696735</v>
      </c>
      <c r="O40" s="13">
        <v>2551</v>
      </c>
      <c r="P40" s="14">
        <v>1103</v>
      </c>
      <c r="Q40" s="8">
        <f t="shared" si="7"/>
        <v>3.7835638730675303</v>
      </c>
    </row>
    <row r="41" spans="1:17" ht="12.75">
      <c r="A41" s="58" t="s">
        <v>85</v>
      </c>
      <c r="B41" s="56" t="s">
        <v>86</v>
      </c>
      <c r="C41" s="167" t="s">
        <v>87</v>
      </c>
      <c r="D41" s="194">
        <v>12044</v>
      </c>
      <c r="E41" s="195">
        <v>5237</v>
      </c>
      <c r="F41" s="13">
        <v>11979</v>
      </c>
      <c r="G41" s="14">
        <v>6390</v>
      </c>
      <c r="H41" s="8">
        <f t="shared" si="5"/>
        <v>-0.5396878113583581</v>
      </c>
      <c r="I41" s="13">
        <v>9680</v>
      </c>
      <c r="J41" s="14">
        <v>3623</v>
      </c>
      <c r="K41" s="8">
        <f t="shared" si="6"/>
        <v>-19.191919191919194</v>
      </c>
      <c r="L41" s="13">
        <v>12539</v>
      </c>
      <c r="M41" s="14"/>
      <c r="N41" s="8">
        <f t="shared" si="8"/>
        <v>29.535123966942155</v>
      </c>
      <c r="O41" s="13">
        <v>6914</v>
      </c>
      <c r="P41" s="14">
        <v>1091</v>
      </c>
      <c r="Q41" s="8">
        <f t="shared" si="7"/>
        <v>-44.86003668554112</v>
      </c>
    </row>
    <row r="42" spans="1:17" ht="12.75">
      <c r="A42" s="89">
        <v>3223301</v>
      </c>
      <c r="B42" s="56" t="s">
        <v>88</v>
      </c>
      <c r="C42" s="167" t="s">
        <v>89</v>
      </c>
      <c r="D42" s="210"/>
      <c r="E42" s="211"/>
      <c r="F42" s="86"/>
      <c r="G42" s="83"/>
      <c r="H42" s="27"/>
      <c r="I42" s="86"/>
      <c r="J42" s="83"/>
      <c r="K42" s="27"/>
      <c r="L42" s="91"/>
      <c r="M42" s="92"/>
      <c r="N42" s="27"/>
      <c r="O42" s="91"/>
      <c r="P42" s="92"/>
      <c r="Q42" s="27"/>
    </row>
    <row r="43" spans="1:17" ht="13.5" thickBot="1">
      <c r="A43" s="151" t="s">
        <v>90</v>
      </c>
      <c r="B43" s="141" t="s">
        <v>91</v>
      </c>
      <c r="C43" s="179" t="s">
        <v>92</v>
      </c>
      <c r="D43" s="200">
        <v>984</v>
      </c>
      <c r="E43" s="201">
        <v>382</v>
      </c>
      <c r="F43" s="144">
        <v>1266</v>
      </c>
      <c r="G43" s="142">
        <v>648</v>
      </c>
      <c r="H43" s="138">
        <f t="shared" si="5"/>
        <v>28.65853658536586</v>
      </c>
      <c r="I43" s="144">
        <v>1105</v>
      </c>
      <c r="J43" s="142">
        <v>505</v>
      </c>
      <c r="K43" s="138">
        <f t="shared" si="6"/>
        <v>-12.7172195892575</v>
      </c>
      <c r="L43" s="144">
        <v>738</v>
      </c>
      <c r="M43" s="142">
        <v>263</v>
      </c>
      <c r="N43" s="138">
        <f t="shared" si="8"/>
        <v>-33.21266968325792</v>
      </c>
      <c r="O43" s="144">
        <v>968</v>
      </c>
      <c r="P43" s="142">
        <v>455</v>
      </c>
      <c r="Q43" s="138">
        <f t="shared" si="7"/>
        <v>31.165311653116532</v>
      </c>
    </row>
    <row r="44" spans="1:17" ht="13.5" thickTop="1">
      <c r="A44" s="158">
        <v>4604001</v>
      </c>
      <c r="B44" s="90" t="s">
        <v>93</v>
      </c>
      <c r="C44" s="180" t="s">
        <v>94</v>
      </c>
      <c r="D44" s="192">
        <v>71888</v>
      </c>
      <c r="E44" s="193"/>
      <c r="F44" s="52">
        <v>72350</v>
      </c>
      <c r="G44" s="51">
        <v>550</v>
      </c>
      <c r="H44" s="7">
        <f t="shared" si="5"/>
        <v>0.6426663699087509</v>
      </c>
      <c r="I44" s="52">
        <v>73059</v>
      </c>
      <c r="J44" s="51"/>
      <c r="K44" s="7">
        <f t="shared" si="6"/>
        <v>0.979958534899783</v>
      </c>
      <c r="L44" s="52">
        <v>76600</v>
      </c>
      <c r="M44" s="51"/>
      <c r="N44" s="7">
        <f t="shared" si="8"/>
        <v>4.846767680915431</v>
      </c>
      <c r="O44" s="52">
        <v>79900</v>
      </c>
      <c r="P44" s="51"/>
      <c r="Q44" s="7">
        <f t="shared" si="7"/>
        <v>4.308093994778073</v>
      </c>
    </row>
    <row r="45" spans="1:17" ht="12.75">
      <c r="A45" s="58">
        <v>4604201</v>
      </c>
      <c r="B45" s="56" t="s">
        <v>95</v>
      </c>
      <c r="C45" s="167" t="s">
        <v>96</v>
      </c>
      <c r="D45" s="194">
        <v>12879</v>
      </c>
      <c r="E45" s="195">
        <v>9150</v>
      </c>
      <c r="F45" s="13">
        <v>10630</v>
      </c>
      <c r="G45" s="14">
        <v>8617</v>
      </c>
      <c r="H45" s="8">
        <f t="shared" si="5"/>
        <v>-17.462535911173227</v>
      </c>
      <c r="I45" s="13">
        <v>10046</v>
      </c>
      <c r="J45" s="14">
        <v>7815</v>
      </c>
      <c r="K45" s="8">
        <f t="shared" si="6"/>
        <v>-5.493885230479778</v>
      </c>
      <c r="L45" s="13">
        <v>9073</v>
      </c>
      <c r="M45" s="14">
        <v>5962</v>
      </c>
      <c r="N45" s="8">
        <f t="shared" si="8"/>
        <v>-9.685446944057341</v>
      </c>
      <c r="O45" s="13">
        <v>13404</v>
      </c>
      <c r="P45" s="14">
        <v>8882</v>
      </c>
      <c r="Q45" s="8">
        <f t="shared" si="7"/>
        <v>47.73503802490906</v>
      </c>
    </row>
    <row r="46" spans="1:17" ht="12.75">
      <c r="A46" s="58" t="s">
        <v>97</v>
      </c>
      <c r="B46" s="56" t="s">
        <v>197</v>
      </c>
      <c r="C46" s="167" t="s">
        <v>98</v>
      </c>
      <c r="D46" s="194">
        <v>1144</v>
      </c>
      <c r="E46" s="195">
        <v>468</v>
      </c>
      <c r="F46" s="13">
        <v>926</v>
      </c>
      <c r="G46" s="14">
        <v>123</v>
      </c>
      <c r="H46" s="8">
        <f t="shared" si="5"/>
        <v>-19.055944055944053</v>
      </c>
      <c r="I46" s="13">
        <v>852</v>
      </c>
      <c r="J46" s="14">
        <v>131</v>
      </c>
      <c r="K46" s="8">
        <f t="shared" si="6"/>
        <v>-7.9913606911447115</v>
      </c>
      <c r="L46" s="287" t="s">
        <v>26</v>
      </c>
      <c r="M46" s="288"/>
      <c r="N46" s="8"/>
      <c r="O46" s="287" t="s">
        <v>26</v>
      </c>
      <c r="P46" s="288"/>
      <c r="Q46" s="8"/>
    </row>
    <row r="47" spans="1:17" ht="13.5" thickBot="1">
      <c r="A47" s="78" t="s">
        <v>99</v>
      </c>
      <c r="B47" s="283" t="s">
        <v>198</v>
      </c>
      <c r="C47" s="284" t="s">
        <v>98</v>
      </c>
      <c r="D47" s="226">
        <v>46189</v>
      </c>
      <c r="E47" s="227">
        <v>11990</v>
      </c>
      <c r="F47" s="28">
        <v>40806</v>
      </c>
      <c r="G47" s="29">
        <v>8787</v>
      </c>
      <c r="H47" s="8">
        <f t="shared" si="5"/>
        <v>-11.65428998246336</v>
      </c>
      <c r="I47" s="28">
        <v>48903</v>
      </c>
      <c r="J47" s="29">
        <v>9185</v>
      </c>
      <c r="K47" s="8">
        <f t="shared" si="6"/>
        <v>19.842670195559474</v>
      </c>
      <c r="L47" s="28">
        <v>48813</v>
      </c>
      <c r="M47" s="29">
        <v>11713</v>
      </c>
      <c r="N47" s="8">
        <f t="shared" si="8"/>
        <v>-0.18403778909269475</v>
      </c>
      <c r="O47" s="28">
        <v>43513</v>
      </c>
      <c r="P47" s="29">
        <v>10309</v>
      </c>
      <c r="Q47" s="8">
        <f>100*(O47/L47-1)</f>
        <v>-10.857763300760048</v>
      </c>
    </row>
    <row r="48" spans="1:17" ht="13.5" thickBot="1">
      <c r="A48" s="63"/>
      <c r="B48" s="64">
        <f>COUNTA(C46:C47)</f>
        <v>2</v>
      </c>
      <c r="C48" s="171" t="s">
        <v>98</v>
      </c>
      <c r="D48" s="198">
        <f>SUM(D46:D47)</f>
        <v>47333</v>
      </c>
      <c r="E48" s="199">
        <f>SUM(E46:E47)</f>
        <v>12458</v>
      </c>
      <c r="F48" s="65">
        <f>SUM(F46:F47)</f>
        <v>41732</v>
      </c>
      <c r="G48" s="79">
        <f>SUM(G46:G47)</f>
        <v>8910</v>
      </c>
      <c r="H48" s="80"/>
      <c r="I48" s="65">
        <f>SUM(I46:I47)</f>
        <v>49755</v>
      </c>
      <c r="J48" s="79">
        <f>SUM(J46:J47)</f>
        <v>9316</v>
      </c>
      <c r="K48" s="80"/>
      <c r="L48" s="65">
        <f>SUM(L46:L47)</f>
        <v>48813</v>
      </c>
      <c r="M48" s="79">
        <f>SUM(M46:M47)</f>
        <v>11713</v>
      </c>
      <c r="N48" s="80"/>
      <c r="O48" s="65">
        <f>SUM(O46:O47)</f>
        <v>43513</v>
      </c>
      <c r="P48" s="79">
        <f>SUM(P46:P47)</f>
        <v>10309</v>
      </c>
      <c r="Q48" s="80"/>
    </row>
    <row r="49" spans="1:17" ht="12.75">
      <c r="A49" s="69">
        <v>4613801</v>
      </c>
      <c r="B49" s="50" t="s">
        <v>100</v>
      </c>
      <c r="C49" s="181" t="s">
        <v>101</v>
      </c>
      <c r="D49" s="192">
        <v>667</v>
      </c>
      <c r="E49" s="193">
        <v>21</v>
      </c>
      <c r="F49" s="52">
        <v>807</v>
      </c>
      <c r="G49" s="51">
        <v>187</v>
      </c>
      <c r="H49" s="16">
        <f>100*(F49/D49-1)</f>
        <v>20.989505247376307</v>
      </c>
      <c r="I49" s="52">
        <v>866</v>
      </c>
      <c r="J49" s="51">
        <v>1</v>
      </c>
      <c r="K49" s="16">
        <f>100*(I49/F49-1)</f>
        <v>7.311028500619576</v>
      </c>
      <c r="L49" s="52">
        <v>634</v>
      </c>
      <c r="M49" s="51">
        <v>2</v>
      </c>
      <c r="N49" s="16">
        <f>100*(L49/I49-1)</f>
        <v>-26.78983833718245</v>
      </c>
      <c r="O49" s="52">
        <v>880</v>
      </c>
      <c r="P49" s="51">
        <v>208</v>
      </c>
      <c r="Q49" s="16">
        <f>100*(O49/L49-1)</f>
        <v>38.801261829653</v>
      </c>
    </row>
    <row r="50" spans="1:17" ht="12.75">
      <c r="A50" s="58">
        <v>4618201</v>
      </c>
      <c r="B50" s="56" t="s">
        <v>102</v>
      </c>
      <c r="C50" s="167" t="s">
        <v>103</v>
      </c>
      <c r="D50" s="194">
        <v>908</v>
      </c>
      <c r="E50" s="195">
        <v>143</v>
      </c>
      <c r="F50" s="86"/>
      <c r="G50" s="83"/>
      <c r="H50" s="30"/>
      <c r="I50" s="91"/>
      <c r="J50" s="92"/>
      <c r="K50" s="46"/>
      <c r="L50" s="91"/>
      <c r="M50" s="92"/>
      <c r="N50" s="46"/>
      <c r="O50" s="91"/>
      <c r="P50" s="92"/>
      <c r="Q50" s="46"/>
    </row>
    <row r="51" spans="1:17" ht="12.75">
      <c r="A51" s="74">
        <v>4618501</v>
      </c>
      <c r="B51" s="56" t="s">
        <v>104</v>
      </c>
      <c r="C51" s="168" t="s">
        <v>105</v>
      </c>
      <c r="D51" s="194">
        <v>698</v>
      </c>
      <c r="E51" s="195">
        <v>357</v>
      </c>
      <c r="F51" s="13">
        <v>1066</v>
      </c>
      <c r="G51" s="14">
        <v>667</v>
      </c>
      <c r="H51" s="16">
        <f>100*(F51/D51-1)</f>
        <v>52.72206303724929</v>
      </c>
      <c r="I51" s="13">
        <v>551</v>
      </c>
      <c r="J51" s="14">
        <v>133</v>
      </c>
      <c r="K51" s="16">
        <f>100*(I51/F51-1)</f>
        <v>-48.311444652908065</v>
      </c>
      <c r="L51" s="13">
        <v>741</v>
      </c>
      <c r="M51" s="14">
        <v>93</v>
      </c>
      <c r="N51" s="16">
        <f>100*(L51/I51-1)</f>
        <v>34.48275862068966</v>
      </c>
      <c r="O51" s="13">
        <v>556</v>
      </c>
      <c r="P51" s="14">
        <v>63</v>
      </c>
      <c r="Q51" s="16">
        <f>100*(O51/L51-1)</f>
        <v>-24.966261808367072</v>
      </c>
    </row>
    <row r="52" spans="1:17" ht="12.75">
      <c r="A52" s="58">
        <v>4624001</v>
      </c>
      <c r="B52" s="56" t="s">
        <v>106</v>
      </c>
      <c r="C52" s="167" t="s">
        <v>107</v>
      </c>
      <c r="D52" s="294" t="s">
        <v>26</v>
      </c>
      <c r="E52" s="295"/>
      <c r="F52" s="291" t="s">
        <v>26</v>
      </c>
      <c r="G52" s="291"/>
      <c r="H52" s="75"/>
      <c r="I52" s="291" t="s">
        <v>26</v>
      </c>
      <c r="J52" s="291"/>
      <c r="K52" s="75"/>
      <c r="L52" s="291" t="s">
        <v>26</v>
      </c>
      <c r="M52" s="291"/>
      <c r="N52" s="75"/>
      <c r="O52" s="291" t="s">
        <v>26</v>
      </c>
      <c r="P52" s="291"/>
      <c r="Q52" s="75"/>
    </row>
    <row r="53" spans="1:17" ht="12.75">
      <c r="A53" s="58" t="s">
        <v>108</v>
      </c>
      <c r="B53" s="56" t="s">
        <v>109</v>
      </c>
      <c r="C53" s="167" t="s">
        <v>110</v>
      </c>
      <c r="D53" s="194">
        <v>10214</v>
      </c>
      <c r="E53" s="195">
        <v>3011</v>
      </c>
      <c r="F53" s="13">
        <v>8563</v>
      </c>
      <c r="G53" s="14"/>
      <c r="H53" s="16">
        <f>100*(F53/D53-1)</f>
        <v>-16.164088505972195</v>
      </c>
      <c r="I53" s="13">
        <v>10390</v>
      </c>
      <c r="J53" s="14">
        <v>3468</v>
      </c>
      <c r="K53" s="16">
        <f>100*(I53/F53-1)</f>
        <v>21.335980380707696</v>
      </c>
      <c r="L53" s="13">
        <v>11789</v>
      </c>
      <c r="M53" s="14">
        <v>4004</v>
      </c>
      <c r="N53" s="16">
        <f>100*(L53/I53-1)</f>
        <v>13.46487006737247</v>
      </c>
      <c r="O53" s="13">
        <v>9088</v>
      </c>
      <c r="P53" s="14">
        <v>2781</v>
      </c>
      <c r="Q53" s="16">
        <f>100*(O53/L53-1)</f>
        <v>-22.911188395962334</v>
      </c>
    </row>
    <row r="54" spans="1:17" ht="12.75">
      <c r="A54" s="89">
        <v>4630901</v>
      </c>
      <c r="B54" s="56" t="s">
        <v>111</v>
      </c>
      <c r="C54" s="167" t="s">
        <v>112</v>
      </c>
      <c r="D54" s="210"/>
      <c r="E54" s="211"/>
      <c r="F54" s="86"/>
      <c r="G54" s="83"/>
      <c r="H54" s="30"/>
      <c r="I54" s="91"/>
      <c r="J54" s="92"/>
      <c r="K54" s="46"/>
      <c r="L54" s="91"/>
      <c r="M54" s="92"/>
      <c r="N54" s="46"/>
      <c r="O54" s="91"/>
      <c r="P54" s="92"/>
      <c r="Q54" s="258"/>
    </row>
    <row r="55" spans="1:17" ht="13.5" thickBot="1">
      <c r="A55" s="151">
        <v>4633001</v>
      </c>
      <c r="B55" s="141" t="s">
        <v>43</v>
      </c>
      <c r="C55" s="179" t="s">
        <v>113</v>
      </c>
      <c r="D55" s="200">
        <v>226</v>
      </c>
      <c r="E55" s="201"/>
      <c r="F55" s="144">
        <v>187</v>
      </c>
      <c r="G55" s="142"/>
      <c r="H55" s="143">
        <f>100*(F55/D55-1)</f>
        <v>-17.256637168141598</v>
      </c>
      <c r="I55" s="144">
        <v>187</v>
      </c>
      <c r="J55" s="142"/>
      <c r="K55" s="143">
        <f>100*(I55/F55-1)</f>
        <v>0</v>
      </c>
      <c r="L55" s="144">
        <v>188</v>
      </c>
      <c r="M55" s="142"/>
      <c r="N55" s="143">
        <f>100*(L55/I55-1)</f>
        <v>0.5347593582887722</v>
      </c>
      <c r="O55" s="144">
        <v>227</v>
      </c>
      <c r="P55" s="142"/>
      <c r="Q55" s="143">
        <f>100*(O55/L55-1)</f>
        <v>20.744680851063823</v>
      </c>
    </row>
    <row r="56" spans="1:17" ht="13.5" thickTop="1">
      <c r="A56" s="69">
        <v>6505901</v>
      </c>
      <c r="B56" s="50" t="s">
        <v>114</v>
      </c>
      <c r="C56" s="169" t="s">
        <v>115</v>
      </c>
      <c r="D56" s="298" t="s">
        <v>26</v>
      </c>
      <c r="E56" s="299"/>
      <c r="F56" s="290" t="s">
        <v>26</v>
      </c>
      <c r="G56" s="290"/>
      <c r="H56" s="139"/>
      <c r="I56" s="290" t="s">
        <v>26</v>
      </c>
      <c r="J56" s="290"/>
      <c r="K56" s="139"/>
      <c r="L56" s="290" t="s">
        <v>26</v>
      </c>
      <c r="M56" s="290"/>
      <c r="N56" s="139"/>
      <c r="O56" s="290" t="s">
        <v>26</v>
      </c>
      <c r="P56" s="290"/>
      <c r="Q56" s="139"/>
    </row>
    <row r="57" spans="1:17" ht="12.75">
      <c r="A57" s="89">
        <v>6505902</v>
      </c>
      <c r="B57" s="56" t="s">
        <v>116</v>
      </c>
      <c r="C57" s="168" t="s">
        <v>115</v>
      </c>
      <c r="D57" s="194">
        <v>4143</v>
      </c>
      <c r="E57" s="195">
        <v>110</v>
      </c>
      <c r="F57" s="13">
        <v>4448</v>
      </c>
      <c r="G57" s="14">
        <v>458</v>
      </c>
      <c r="H57" s="16">
        <f>100*(F57/D57-1)</f>
        <v>7.361815109823788</v>
      </c>
      <c r="I57" s="93"/>
      <c r="J57" s="94"/>
      <c r="K57" s="46"/>
      <c r="L57" s="81"/>
      <c r="M57" s="82"/>
      <c r="N57" s="139"/>
      <c r="O57" s="81">
        <v>4136</v>
      </c>
      <c r="P57" s="82">
        <v>625</v>
      </c>
      <c r="Q57" s="139"/>
    </row>
    <row r="58" spans="1:17" ht="13.5" thickBot="1">
      <c r="A58" s="247">
        <v>6505905</v>
      </c>
      <c r="B58" s="60" t="s">
        <v>70</v>
      </c>
      <c r="C58" s="170" t="s">
        <v>115</v>
      </c>
      <c r="D58" s="196">
        <v>2203</v>
      </c>
      <c r="E58" s="197">
        <v>52</v>
      </c>
      <c r="F58" s="62">
        <v>783</v>
      </c>
      <c r="G58" s="61">
        <v>378</v>
      </c>
      <c r="H58" s="16">
        <f>100*(F58/D58-1)</f>
        <v>-64.45755787562415</v>
      </c>
      <c r="I58" s="95"/>
      <c r="J58" s="96"/>
      <c r="K58" s="46"/>
      <c r="L58" s="99"/>
      <c r="M58" s="98"/>
      <c r="N58" s="139"/>
      <c r="O58" s="95"/>
      <c r="P58" s="96"/>
      <c r="Q58" s="139"/>
    </row>
    <row r="59" spans="1:17" ht="13.5" thickBot="1">
      <c r="A59" s="63"/>
      <c r="B59" s="64">
        <f>COUNTA(C56:C58)</f>
        <v>3</v>
      </c>
      <c r="C59" s="171" t="s">
        <v>115</v>
      </c>
      <c r="D59" s="254">
        <f>SUM(D57:D58)</f>
        <v>6346</v>
      </c>
      <c r="E59" s="253">
        <f>SUM(E57:E58)</f>
        <v>162</v>
      </c>
      <c r="F59" s="252">
        <f>SUM(F57:F58)</f>
        <v>5231</v>
      </c>
      <c r="G59" s="253">
        <f>SUM(G57:G58)</f>
        <v>836</v>
      </c>
      <c r="H59" s="80"/>
      <c r="I59" s="252"/>
      <c r="J59" s="253"/>
      <c r="K59" s="80"/>
      <c r="L59" s="252">
        <f>SUM(L57:L58)</f>
        <v>0</v>
      </c>
      <c r="M59" s="253">
        <f>SUM(M57:M58)</f>
        <v>0</v>
      </c>
      <c r="N59" s="80"/>
      <c r="O59" s="252">
        <f>SUM(O57:O58)</f>
        <v>4136</v>
      </c>
      <c r="P59" s="253">
        <f>SUM(P57:P58)</f>
        <v>625</v>
      </c>
      <c r="Q59" s="80"/>
    </row>
    <row r="60" spans="1:17" ht="12.75">
      <c r="A60" s="69" t="s">
        <v>117</v>
      </c>
      <c r="B60" s="50" t="s">
        <v>118</v>
      </c>
      <c r="C60" s="169" t="s">
        <v>119</v>
      </c>
      <c r="D60" s="192">
        <v>88147</v>
      </c>
      <c r="E60" s="193">
        <v>3772</v>
      </c>
      <c r="F60" s="52">
        <v>78825</v>
      </c>
      <c r="G60" s="51">
        <v>4937</v>
      </c>
      <c r="H60" s="8">
        <f>100*(F60/D60-1)</f>
        <v>-10.575515899576848</v>
      </c>
      <c r="I60" s="52">
        <v>72500</v>
      </c>
      <c r="J60" s="51">
        <v>3909</v>
      </c>
      <c r="K60" s="8">
        <f>100*(I60/F60-1)</f>
        <v>-8.024104027909928</v>
      </c>
      <c r="L60" s="52">
        <v>75602</v>
      </c>
      <c r="M60" s="51">
        <v>3843</v>
      </c>
      <c r="N60" s="8">
        <f>100*(L60/I60-1)</f>
        <v>4.278620689655166</v>
      </c>
      <c r="O60" s="52">
        <v>70536</v>
      </c>
      <c r="P60" s="51">
        <v>6243</v>
      </c>
      <c r="Q60" s="8">
        <f>100*(O60/L60-1)</f>
        <v>-6.7008809290759475</v>
      </c>
    </row>
    <row r="61" spans="1:17" ht="12.75">
      <c r="A61" s="74">
        <v>6529501</v>
      </c>
      <c r="B61" s="97" t="s">
        <v>43</v>
      </c>
      <c r="C61" s="182" t="s">
        <v>120</v>
      </c>
      <c r="D61" s="194">
        <v>1200</v>
      </c>
      <c r="E61" s="195">
        <v>1200</v>
      </c>
      <c r="F61" s="13"/>
      <c r="G61" s="14"/>
      <c r="H61" s="8"/>
      <c r="I61" s="13">
        <v>4500</v>
      </c>
      <c r="J61" s="14">
        <v>4500</v>
      </c>
      <c r="K61" s="8"/>
      <c r="L61" s="13">
        <v>5560</v>
      </c>
      <c r="M61" s="14">
        <v>5560</v>
      </c>
      <c r="N61" s="8">
        <f>100*(L61/I61-1)</f>
        <v>23.55555555555555</v>
      </c>
      <c r="O61" s="13"/>
      <c r="P61" s="14"/>
      <c r="Q61" s="8"/>
    </row>
    <row r="62" spans="1:17" ht="12.75">
      <c r="A62" s="74">
        <v>6530601</v>
      </c>
      <c r="B62" s="50" t="s">
        <v>121</v>
      </c>
      <c r="C62" s="183" t="s">
        <v>122</v>
      </c>
      <c r="D62" s="194">
        <v>26641</v>
      </c>
      <c r="E62" s="195">
        <v>3000</v>
      </c>
      <c r="F62" s="249">
        <v>28667</v>
      </c>
      <c r="G62" s="31"/>
      <c r="H62" s="8">
        <f>100*(F62/D62-1)</f>
        <v>7.604819638902449</v>
      </c>
      <c r="I62" s="249">
        <v>33636</v>
      </c>
      <c r="J62" s="31"/>
      <c r="K62" s="8">
        <f>100*(I62/F62-1)</f>
        <v>17.33351937768166</v>
      </c>
      <c r="L62" s="275">
        <v>31910</v>
      </c>
      <c r="M62" s="276">
        <v>550</v>
      </c>
      <c r="N62" s="8">
        <f>100*(L62/I62-1)</f>
        <v>-5.131406826019735</v>
      </c>
      <c r="O62" s="277"/>
      <c r="P62" s="278"/>
      <c r="Q62" s="279"/>
    </row>
    <row r="63" spans="1:17" ht="13.5" thickBot="1">
      <c r="A63" s="140" t="s">
        <v>123</v>
      </c>
      <c r="B63" s="141" t="s">
        <v>124</v>
      </c>
      <c r="C63" s="172" t="s">
        <v>125</v>
      </c>
      <c r="D63" s="292" t="s">
        <v>26</v>
      </c>
      <c r="E63" s="293"/>
      <c r="F63" s="289" t="s">
        <v>26</v>
      </c>
      <c r="G63" s="289"/>
      <c r="H63" s="162"/>
      <c r="I63" s="289" t="s">
        <v>26</v>
      </c>
      <c r="J63" s="289"/>
      <c r="K63" s="162"/>
      <c r="L63" s="289" t="s">
        <v>26</v>
      </c>
      <c r="M63" s="289"/>
      <c r="N63" s="162"/>
      <c r="O63" s="255">
        <v>16915</v>
      </c>
      <c r="P63" s="256">
        <v>9360</v>
      </c>
      <c r="Q63" s="162"/>
    </row>
    <row r="64" spans="1:17" ht="13.5" thickTop="1">
      <c r="A64" s="158" t="s">
        <v>126</v>
      </c>
      <c r="B64" s="159" t="s">
        <v>127</v>
      </c>
      <c r="C64" s="184" t="s">
        <v>128</v>
      </c>
      <c r="D64" s="212">
        <v>132761</v>
      </c>
      <c r="E64" s="213">
        <v>28233</v>
      </c>
      <c r="F64" s="161">
        <v>139210</v>
      </c>
      <c r="G64" s="160">
        <v>29093</v>
      </c>
      <c r="H64" s="7">
        <f>100*(F64/D64-1)</f>
        <v>4.857601253380128</v>
      </c>
      <c r="I64" s="161">
        <v>161422</v>
      </c>
      <c r="J64" s="160">
        <v>35647</v>
      </c>
      <c r="K64" s="7">
        <f>100*(I64/F64-1)</f>
        <v>15.95575030529417</v>
      </c>
      <c r="L64" s="161">
        <v>179519</v>
      </c>
      <c r="M64" s="160">
        <v>25040</v>
      </c>
      <c r="N64" s="7">
        <f>100*(L64/I64-1)</f>
        <v>11.210987349927514</v>
      </c>
      <c r="O64" s="161">
        <v>212238</v>
      </c>
      <c r="P64" s="160">
        <v>29598</v>
      </c>
      <c r="Q64" s="7">
        <f>100*(O64/L64-1)</f>
        <v>18.225925946557187</v>
      </c>
    </row>
    <row r="65" spans="1:17" ht="12.75">
      <c r="A65" s="58">
        <v>8101201</v>
      </c>
      <c r="B65" s="56" t="s">
        <v>129</v>
      </c>
      <c r="C65" s="167" t="s">
        <v>130</v>
      </c>
      <c r="D65" s="214">
        <v>4847</v>
      </c>
      <c r="E65" s="215">
        <v>2791</v>
      </c>
      <c r="F65" s="81">
        <v>4149</v>
      </c>
      <c r="G65" s="82">
        <v>1789</v>
      </c>
      <c r="H65" s="8">
        <f>100*(F65/D65-1)</f>
        <v>-14.400660202186922</v>
      </c>
      <c r="I65" s="81">
        <v>4494</v>
      </c>
      <c r="J65" s="82">
        <v>2596</v>
      </c>
      <c r="K65" s="8">
        <f>100*(I65/F65-1)</f>
        <v>8.315256688358641</v>
      </c>
      <c r="L65" s="81">
        <v>4301</v>
      </c>
      <c r="M65" s="82">
        <v>2508</v>
      </c>
      <c r="N65" s="8">
        <f>100*(L65/I65-1)</f>
        <v>-4.294615042278593</v>
      </c>
      <c r="O65" s="81">
        <v>4592</v>
      </c>
      <c r="P65" s="82">
        <v>2820</v>
      </c>
      <c r="Q65" s="8">
        <f>100*(O65/L65-1)</f>
        <v>6.7658684026970395</v>
      </c>
    </row>
    <row r="66" spans="1:17" ht="12.75">
      <c r="A66" s="58" t="s">
        <v>131</v>
      </c>
      <c r="B66" s="56" t="s">
        <v>132</v>
      </c>
      <c r="C66" s="167" t="s">
        <v>133</v>
      </c>
      <c r="D66" s="214">
        <v>25271</v>
      </c>
      <c r="E66" s="215">
        <v>12042</v>
      </c>
      <c r="F66" s="81">
        <v>23185</v>
      </c>
      <c r="G66" s="82">
        <v>10631</v>
      </c>
      <c r="H66" s="8">
        <f>100*(F66/D66-1)</f>
        <v>-8.254520992441927</v>
      </c>
      <c r="I66" s="81">
        <v>23223</v>
      </c>
      <c r="J66" s="82">
        <v>11150</v>
      </c>
      <c r="K66" s="8">
        <f>100*(I66/F66-1)</f>
        <v>0.1638990726763101</v>
      </c>
      <c r="L66" s="81">
        <v>27952</v>
      </c>
      <c r="M66" s="82">
        <v>14687</v>
      </c>
      <c r="N66" s="8">
        <f>100*(L66/I66-1)</f>
        <v>20.363432803686</v>
      </c>
      <c r="O66" s="81">
        <v>27386</v>
      </c>
      <c r="P66" s="82">
        <v>13716</v>
      </c>
      <c r="Q66" s="8">
        <f>100*(O66/L66-1)</f>
        <v>-2.024899828277049</v>
      </c>
    </row>
    <row r="67" spans="1:17" ht="13.5" thickBot="1">
      <c r="A67" s="59">
        <v>8106502</v>
      </c>
      <c r="B67" s="60" t="s">
        <v>134</v>
      </c>
      <c r="C67" s="170" t="s">
        <v>135</v>
      </c>
      <c r="D67" s="216">
        <v>11597</v>
      </c>
      <c r="E67" s="217">
        <v>10160</v>
      </c>
      <c r="F67" s="99">
        <v>12563</v>
      </c>
      <c r="G67" s="98">
        <v>10986</v>
      </c>
      <c r="H67" s="32">
        <f>100*(F67/D67-1)</f>
        <v>8.329740450116407</v>
      </c>
      <c r="I67" s="99">
        <v>13875</v>
      </c>
      <c r="J67" s="98">
        <v>10940</v>
      </c>
      <c r="K67" s="32">
        <f>100*(I67/F67-1)</f>
        <v>10.44336543819151</v>
      </c>
      <c r="L67" s="99">
        <v>14441</v>
      </c>
      <c r="M67" s="98">
        <v>11453</v>
      </c>
      <c r="N67" s="32">
        <f>100*(L67/I67-1)</f>
        <v>4.079279279279269</v>
      </c>
      <c r="O67" s="99">
        <v>13812</v>
      </c>
      <c r="P67" s="98">
        <v>10842</v>
      </c>
      <c r="Q67" s="32">
        <f>100*(O67/L67-1)</f>
        <v>-4.355654040578905</v>
      </c>
    </row>
    <row r="68" spans="1:17" ht="13.5" thickBot="1">
      <c r="A68" s="63"/>
      <c r="B68" s="64">
        <f>COUNTA(C66:C67)</f>
        <v>2</v>
      </c>
      <c r="C68" s="171" t="s">
        <v>135</v>
      </c>
      <c r="D68" s="198">
        <f>SUM(D66:D67)</f>
        <v>36868</v>
      </c>
      <c r="E68" s="199">
        <f>SUM(E66:E67)</f>
        <v>22202</v>
      </c>
      <c r="F68" s="68">
        <f>SUM(F66:F67)</f>
        <v>35748</v>
      </c>
      <c r="G68" s="79">
        <f>SUM(G66:G67)</f>
        <v>21617</v>
      </c>
      <c r="H68" s="80"/>
      <c r="I68" s="68">
        <f>SUM(I66:I67)</f>
        <v>37098</v>
      </c>
      <c r="J68" s="79">
        <f>SUM(J66:J67)</f>
        <v>22090</v>
      </c>
      <c r="K68" s="80"/>
      <c r="L68" s="68">
        <f>SUM(L66:L67)</f>
        <v>42393</v>
      </c>
      <c r="M68" s="79">
        <f>SUM(M66:M67)</f>
        <v>26140</v>
      </c>
      <c r="N68" s="80"/>
      <c r="O68" s="68">
        <f>SUM(O66:O67)</f>
        <v>41198</v>
      </c>
      <c r="P68" s="79">
        <f>SUM(P66:P67)</f>
        <v>24558</v>
      </c>
      <c r="Q68" s="80"/>
    </row>
    <row r="69" spans="1:17" ht="12.75">
      <c r="A69" s="69">
        <v>8106901</v>
      </c>
      <c r="B69" s="100" t="s">
        <v>136</v>
      </c>
      <c r="C69" s="185" t="s">
        <v>137</v>
      </c>
      <c r="D69" s="228">
        <v>439</v>
      </c>
      <c r="E69" s="229">
        <v>200</v>
      </c>
      <c r="F69" s="33">
        <v>876</v>
      </c>
      <c r="G69" s="34">
        <v>315</v>
      </c>
      <c r="H69" s="8">
        <f>100*(F69/D69-1)</f>
        <v>99.54441913439635</v>
      </c>
      <c r="I69" s="33">
        <v>541</v>
      </c>
      <c r="J69" s="34">
        <v>232</v>
      </c>
      <c r="K69" s="8">
        <f>100*(I69/F69-1)</f>
        <v>-38.242009132420094</v>
      </c>
      <c r="L69" s="33">
        <v>776</v>
      </c>
      <c r="M69" s="34">
        <v>180</v>
      </c>
      <c r="N69" s="8">
        <f>100*(L69/I69-1)</f>
        <v>43.43807763401109</v>
      </c>
      <c r="O69" s="33">
        <v>832</v>
      </c>
      <c r="P69" s="34">
        <v>252</v>
      </c>
      <c r="Q69" s="8">
        <f>100*(O69/L69-1)</f>
        <v>7.216494845360821</v>
      </c>
    </row>
    <row r="70" spans="1:17" ht="12.75" customHeight="1">
      <c r="A70" s="9" t="s">
        <v>138</v>
      </c>
      <c r="B70" s="12" t="s">
        <v>139</v>
      </c>
      <c r="C70" s="165" t="s">
        <v>140</v>
      </c>
      <c r="D70" s="194">
        <v>2233</v>
      </c>
      <c r="E70" s="195">
        <v>923</v>
      </c>
      <c r="F70" s="13">
        <v>1946</v>
      </c>
      <c r="G70" s="14">
        <v>841</v>
      </c>
      <c r="H70" s="8">
        <f>100*(F70/D70-1)</f>
        <v>-12.852664576802509</v>
      </c>
      <c r="I70" s="13">
        <v>3372</v>
      </c>
      <c r="J70" s="14">
        <v>1668</v>
      </c>
      <c r="K70" s="8">
        <f>100*(I70/F70-1)</f>
        <v>73.27852004110997</v>
      </c>
      <c r="L70" s="13">
        <v>4139</v>
      </c>
      <c r="M70" s="14">
        <v>1831</v>
      </c>
      <c r="N70" s="8">
        <f>100*(L70/I70-1)</f>
        <v>22.746144721233684</v>
      </c>
      <c r="O70" s="13">
        <v>4397</v>
      </c>
      <c r="P70" s="14">
        <v>1316</v>
      </c>
      <c r="Q70" s="8">
        <f>100*(O70/L70-1)</f>
        <v>6.233389707658854</v>
      </c>
    </row>
    <row r="71" spans="1:17" ht="12.75">
      <c r="A71" s="58" t="s">
        <v>141</v>
      </c>
      <c r="B71" s="56" t="s">
        <v>91</v>
      </c>
      <c r="C71" s="167" t="s">
        <v>142</v>
      </c>
      <c r="D71" s="194">
        <v>5816</v>
      </c>
      <c r="E71" s="195">
        <v>3104</v>
      </c>
      <c r="F71" s="13">
        <v>4197</v>
      </c>
      <c r="G71" s="14">
        <v>2088</v>
      </c>
      <c r="H71" s="8">
        <f>100*(F71/D71-1)</f>
        <v>-27.83700137551581</v>
      </c>
      <c r="I71" s="13">
        <v>4454</v>
      </c>
      <c r="J71" s="14">
        <v>2721</v>
      </c>
      <c r="K71" s="8">
        <f>100*(I71/F71-1)</f>
        <v>6.12342149154157</v>
      </c>
      <c r="L71" s="13">
        <v>4926</v>
      </c>
      <c r="M71" s="14">
        <v>2908</v>
      </c>
      <c r="N71" s="8">
        <f>100*(L71/I71-1)</f>
        <v>10.597215985630903</v>
      </c>
      <c r="O71" s="13">
        <v>4845</v>
      </c>
      <c r="P71" s="14">
        <v>2808</v>
      </c>
      <c r="Q71" s="8">
        <f>100*(O71/L71-1)</f>
        <v>-1.6443361753958552</v>
      </c>
    </row>
    <row r="72" spans="1:17" ht="12.75" customHeight="1">
      <c r="A72" s="11" t="s">
        <v>143</v>
      </c>
      <c r="B72" s="12" t="s">
        <v>144</v>
      </c>
      <c r="C72" s="165" t="s">
        <v>142</v>
      </c>
      <c r="D72" s="194">
        <v>5020</v>
      </c>
      <c r="E72" s="195">
        <v>4152</v>
      </c>
      <c r="F72" s="13">
        <v>4472</v>
      </c>
      <c r="G72" s="14">
        <v>3683</v>
      </c>
      <c r="H72" s="8">
        <f>100*(F72/D72-1)</f>
        <v>-10.916334661354576</v>
      </c>
      <c r="I72" s="13">
        <v>3572</v>
      </c>
      <c r="J72" s="14">
        <v>2842</v>
      </c>
      <c r="K72" s="8">
        <f>100*(I72/F72-1)</f>
        <v>-20.12522361359571</v>
      </c>
      <c r="L72" s="13">
        <v>4610</v>
      </c>
      <c r="M72" s="14">
        <v>3452</v>
      </c>
      <c r="N72" s="8">
        <f>100*(L72/I72-1)</f>
        <v>29.05935050391937</v>
      </c>
      <c r="O72" s="13">
        <v>3914</v>
      </c>
      <c r="P72" s="14">
        <v>3216</v>
      </c>
      <c r="Q72" s="8">
        <f>100*(O72/L72-1)</f>
        <v>-15.097613882863337</v>
      </c>
    </row>
    <row r="73" spans="1:17" ht="13.5" thickBot="1">
      <c r="A73" s="59" t="s">
        <v>145</v>
      </c>
      <c r="B73" s="60" t="s">
        <v>146</v>
      </c>
      <c r="C73" s="170" t="s">
        <v>142</v>
      </c>
      <c r="D73" s="196">
        <v>3257</v>
      </c>
      <c r="E73" s="197">
        <v>727</v>
      </c>
      <c r="F73" s="62">
        <v>3282</v>
      </c>
      <c r="G73" s="61">
        <v>669</v>
      </c>
      <c r="H73" s="8">
        <f>100*(F73/D73-1)</f>
        <v>0.7675775253300543</v>
      </c>
      <c r="I73" s="62">
        <v>3342</v>
      </c>
      <c r="J73" s="61">
        <v>1286</v>
      </c>
      <c r="K73" s="8">
        <f>100*(I73/F73-1)</f>
        <v>1.8281535648994485</v>
      </c>
      <c r="L73" s="62">
        <v>3051</v>
      </c>
      <c r="M73" s="61">
        <v>1089</v>
      </c>
      <c r="N73" s="8">
        <f>100*(L73/I73-1)</f>
        <v>-8.707360861759428</v>
      </c>
      <c r="O73" s="62">
        <v>2920</v>
      </c>
      <c r="P73" s="61">
        <v>867</v>
      </c>
      <c r="Q73" s="8">
        <f>100*(O73/L73-1)</f>
        <v>-4.2936742051786325</v>
      </c>
    </row>
    <row r="74" spans="1:17" ht="13.5" thickBot="1">
      <c r="A74" s="63"/>
      <c r="B74" s="64">
        <f>COUNTA(C71:C73)</f>
        <v>3</v>
      </c>
      <c r="C74" s="171" t="s">
        <v>142</v>
      </c>
      <c r="D74" s="198">
        <f>SUM(D71:D73)</f>
        <v>14093</v>
      </c>
      <c r="E74" s="199">
        <f>SUM(E71:E73)</f>
        <v>7983</v>
      </c>
      <c r="F74" s="65">
        <f>SUM(F71:F73)</f>
        <v>11951</v>
      </c>
      <c r="G74" s="79">
        <f>SUM(G71:G73)</f>
        <v>6440</v>
      </c>
      <c r="H74" s="80"/>
      <c r="I74" s="65">
        <f>SUM(I71:I73)</f>
        <v>11368</v>
      </c>
      <c r="J74" s="79">
        <f>SUM(J71:J73)</f>
        <v>6849</v>
      </c>
      <c r="K74" s="80"/>
      <c r="L74" s="65">
        <f>SUM(L71:L73)</f>
        <v>12587</v>
      </c>
      <c r="M74" s="79">
        <f>SUM(M71:M73)</f>
        <v>7449</v>
      </c>
      <c r="N74" s="80"/>
      <c r="O74" s="65">
        <f>SUM(O71:O73)</f>
        <v>11679</v>
      </c>
      <c r="P74" s="79">
        <f>SUM(P71:P73)</f>
        <v>6891</v>
      </c>
      <c r="Q74" s="80"/>
    </row>
    <row r="75" spans="1:17" ht="12.75">
      <c r="A75" s="69" t="s">
        <v>147</v>
      </c>
      <c r="B75" s="101" t="s">
        <v>148</v>
      </c>
      <c r="C75" s="186" t="s">
        <v>149</v>
      </c>
      <c r="D75" s="218">
        <v>3336</v>
      </c>
      <c r="E75" s="219">
        <v>1909</v>
      </c>
      <c r="F75" s="102">
        <v>5747</v>
      </c>
      <c r="G75" s="103">
        <v>3139</v>
      </c>
      <c r="H75" s="8">
        <f aca="true" t="shared" si="9" ref="H75:H85">100*(F75/D75-1)</f>
        <v>72.27218225419665</v>
      </c>
      <c r="I75" s="102">
        <v>4388</v>
      </c>
      <c r="J75" s="103">
        <v>2143</v>
      </c>
      <c r="K75" s="8">
        <f aca="true" t="shared" si="10" ref="K75:K81">100*(I75/F75-1)</f>
        <v>-23.647120236645204</v>
      </c>
      <c r="L75" s="102">
        <v>6918</v>
      </c>
      <c r="M75" s="103">
        <v>3382</v>
      </c>
      <c r="N75" s="8">
        <f aca="true" t="shared" si="11" ref="N75:N81">100*(L75/I75-1)</f>
        <v>57.657247037374646</v>
      </c>
      <c r="O75" s="102">
        <v>6004</v>
      </c>
      <c r="P75" s="103">
        <v>2929</v>
      </c>
      <c r="Q75" s="8">
        <f aca="true" t="shared" si="12" ref="Q75:Q81">100*(O75/L75-1)</f>
        <v>-13.211910956923967</v>
      </c>
    </row>
    <row r="76" spans="1:17" ht="12.75">
      <c r="A76" s="74">
        <v>8114001</v>
      </c>
      <c r="B76" s="104" t="s">
        <v>150</v>
      </c>
      <c r="C76" s="187" t="s">
        <v>151</v>
      </c>
      <c r="D76" s="220">
        <v>2030</v>
      </c>
      <c r="E76" s="221">
        <v>680</v>
      </c>
      <c r="F76" s="126">
        <v>2710</v>
      </c>
      <c r="G76" s="127">
        <v>1783</v>
      </c>
      <c r="H76" s="128">
        <f t="shared" si="9"/>
        <v>33.49753694581281</v>
      </c>
      <c r="I76" s="126">
        <v>7722</v>
      </c>
      <c r="J76" s="127">
        <v>7227</v>
      </c>
      <c r="K76" s="128">
        <f t="shared" si="10"/>
        <v>184.94464944649445</v>
      </c>
      <c r="L76" s="126">
        <v>3463</v>
      </c>
      <c r="M76" s="127">
        <v>2220</v>
      </c>
      <c r="N76" s="128">
        <f t="shared" si="11"/>
        <v>-55.154105154105146</v>
      </c>
      <c r="O76" s="126">
        <v>2969</v>
      </c>
      <c r="P76" s="127">
        <v>1781</v>
      </c>
      <c r="Q76" s="128">
        <f t="shared" si="12"/>
        <v>-14.265088073924348</v>
      </c>
    </row>
    <row r="77" spans="1:17" ht="12.75">
      <c r="A77" s="58">
        <v>8114501</v>
      </c>
      <c r="B77" s="56" t="s">
        <v>152</v>
      </c>
      <c r="C77" s="167" t="s">
        <v>153</v>
      </c>
      <c r="D77" s="194">
        <v>5058</v>
      </c>
      <c r="E77" s="195">
        <v>3082</v>
      </c>
      <c r="F77" s="13">
        <v>6327</v>
      </c>
      <c r="G77" s="14">
        <v>4429</v>
      </c>
      <c r="H77" s="8">
        <f t="shared" si="9"/>
        <v>25.08896797153024</v>
      </c>
      <c r="I77" s="13">
        <v>4195</v>
      </c>
      <c r="J77" s="14">
        <v>2997</v>
      </c>
      <c r="K77" s="8">
        <f t="shared" si="10"/>
        <v>-33.69685474948633</v>
      </c>
      <c r="L77" s="13">
        <v>5700</v>
      </c>
      <c r="M77" s="14">
        <v>4244</v>
      </c>
      <c r="N77" s="8">
        <f t="shared" si="11"/>
        <v>35.87604290822408</v>
      </c>
      <c r="O77" s="13">
        <v>4658</v>
      </c>
      <c r="P77" s="14">
        <v>3647</v>
      </c>
      <c r="Q77" s="8">
        <f t="shared" si="12"/>
        <v>-18.280701754385966</v>
      </c>
    </row>
    <row r="78" spans="1:17" ht="13.5" thickBot="1">
      <c r="A78" s="140" t="s">
        <v>154</v>
      </c>
      <c r="B78" s="141" t="s">
        <v>155</v>
      </c>
      <c r="C78" s="172" t="s">
        <v>156</v>
      </c>
      <c r="D78" s="200">
        <v>4503</v>
      </c>
      <c r="E78" s="201">
        <v>3519</v>
      </c>
      <c r="F78" s="144">
        <v>4607</v>
      </c>
      <c r="G78" s="142">
        <v>3598</v>
      </c>
      <c r="H78" s="138">
        <f t="shared" si="9"/>
        <v>2.3095713968465548</v>
      </c>
      <c r="I78" s="144">
        <v>5233</v>
      </c>
      <c r="J78" s="142">
        <v>4382</v>
      </c>
      <c r="K78" s="138">
        <f t="shared" si="10"/>
        <v>13.588018233123499</v>
      </c>
      <c r="L78" s="144">
        <v>6216</v>
      </c>
      <c r="M78" s="142">
        <v>5216</v>
      </c>
      <c r="N78" s="138">
        <f t="shared" si="11"/>
        <v>18.784635964074138</v>
      </c>
      <c r="O78" s="144">
        <v>3815</v>
      </c>
      <c r="P78" s="142">
        <v>2898</v>
      </c>
      <c r="Q78" s="138">
        <f t="shared" si="12"/>
        <v>-38.626126126126124</v>
      </c>
    </row>
    <row r="79" spans="1:17" ht="13.5" thickTop="1">
      <c r="A79" s="248" t="s">
        <v>157</v>
      </c>
      <c r="B79" s="50" t="s">
        <v>158</v>
      </c>
      <c r="C79" s="169" t="s">
        <v>159</v>
      </c>
      <c r="D79" s="230"/>
      <c r="E79" s="231"/>
      <c r="F79" s="85">
        <v>4670</v>
      </c>
      <c r="G79" s="84">
        <v>1778</v>
      </c>
      <c r="H79" s="150"/>
      <c r="I79" s="85">
        <v>3084</v>
      </c>
      <c r="J79" s="84">
        <v>808</v>
      </c>
      <c r="K79" s="7">
        <f t="shared" si="10"/>
        <v>-33.96145610278373</v>
      </c>
      <c r="L79" s="85">
        <v>3762</v>
      </c>
      <c r="M79" s="84">
        <v>1170</v>
      </c>
      <c r="N79" s="7">
        <f t="shared" si="11"/>
        <v>21.98443579766538</v>
      </c>
      <c r="O79" s="85">
        <v>3503</v>
      </c>
      <c r="P79" s="84">
        <v>985</v>
      </c>
      <c r="Q79" s="7">
        <f t="shared" si="12"/>
        <v>-6.884635832004249</v>
      </c>
    </row>
    <row r="80" spans="1:17" ht="12.75">
      <c r="A80" s="58" t="s">
        <v>160</v>
      </c>
      <c r="B80" s="56" t="s">
        <v>161</v>
      </c>
      <c r="C80" s="167" t="s">
        <v>162</v>
      </c>
      <c r="D80" s="194">
        <v>2190</v>
      </c>
      <c r="E80" s="195">
        <v>2190</v>
      </c>
      <c r="F80" s="13">
        <v>2257</v>
      </c>
      <c r="G80" s="14">
        <v>2257</v>
      </c>
      <c r="H80" s="8">
        <f t="shared" si="9"/>
        <v>3.0593607305936077</v>
      </c>
      <c r="I80" s="13">
        <v>2092</v>
      </c>
      <c r="J80" s="14">
        <v>2092</v>
      </c>
      <c r="K80" s="8">
        <f t="shared" si="10"/>
        <v>-7.310589277802393</v>
      </c>
      <c r="L80" s="13">
        <v>4289</v>
      </c>
      <c r="M80" s="14">
        <v>4289</v>
      </c>
      <c r="N80" s="8">
        <f t="shared" si="11"/>
        <v>105.01912045889101</v>
      </c>
      <c r="O80" s="13">
        <v>3303</v>
      </c>
      <c r="P80" s="14">
        <v>3303</v>
      </c>
      <c r="Q80" s="8">
        <f t="shared" si="12"/>
        <v>-22.98904173467009</v>
      </c>
    </row>
    <row r="81" spans="1:17" ht="12.75">
      <c r="A81" s="58">
        <v>8211202</v>
      </c>
      <c r="B81" s="130" t="s">
        <v>163</v>
      </c>
      <c r="C81" s="188" t="s">
        <v>164</v>
      </c>
      <c r="D81" s="194">
        <v>4655</v>
      </c>
      <c r="E81" s="195">
        <v>940</v>
      </c>
      <c r="F81" s="13">
        <v>4082</v>
      </c>
      <c r="G81" s="14"/>
      <c r="H81" s="8">
        <f t="shared" si="9"/>
        <v>-12.309344790547794</v>
      </c>
      <c r="I81" s="131">
        <v>13039</v>
      </c>
      <c r="J81" s="132"/>
      <c r="K81" s="133">
        <f t="shared" si="10"/>
        <v>219.4267515923567</v>
      </c>
      <c r="L81" s="81">
        <v>4380</v>
      </c>
      <c r="M81" s="82"/>
      <c r="N81" s="8">
        <f t="shared" si="11"/>
        <v>-66.4084669069714</v>
      </c>
      <c r="O81" s="81">
        <v>4653</v>
      </c>
      <c r="P81" s="82"/>
      <c r="Q81" s="8">
        <f t="shared" si="12"/>
        <v>6.232876712328772</v>
      </c>
    </row>
    <row r="82" spans="1:17" ht="12.75">
      <c r="A82" s="58" t="s">
        <v>165</v>
      </c>
      <c r="B82" s="56" t="s">
        <v>166</v>
      </c>
      <c r="C82" s="167" t="s">
        <v>167</v>
      </c>
      <c r="D82" s="194">
        <v>8439</v>
      </c>
      <c r="E82" s="195">
        <v>6709</v>
      </c>
      <c r="F82" s="13">
        <v>6455</v>
      </c>
      <c r="G82" s="14">
        <v>5350</v>
      </c>
      <c r="H82" s="8">
        <f t="shared" si="9"/>
        <v>-23.50989453726745</v>
      </c>
      <c r="I82" s="13">
        <v>7391</v>
      </c>
      <c r="J82" s="14">
        <v>6261</v>
      </c>
      <c r="K82" s="8">
        <f>100*(I82/F82-1)</f>
        <v>14.500387296669249</v>
      </c>
      <c r="L82" s="13">
        <v>8352</v>
      </c>
      <c r="M82" s="14">
        <v>7185</v>
      </c>
      <c r="N82" s="8">
        <f>100*(L82/I82-1)</f>
        <v>13.002300094709774</v>
      </c>
      <c r="O82" s="13">
        <v>7381</v>
      </c>
      <c r="P82" s="14">
        <v>6045</v>
      </c>
      <c r="Q82" s="8">
        <f>100*(O82/L82-1)</f>
        <v>-11.625957854406133</v>
      </c>
    </row>
    <row r="83" spans="1:17" ht="13.5" thickBot="1">
      <c r="A83" s="78">
        <v>8212102</v>
      </c>
      <c r="B83" s="60" t="s">
        <v>168</v>
      </c>
      <c r="C83" s="176" t="s">
        <v>167</v>
      </c>
      <c r="D83" s="196">
        <v>39650</v>
      </c>
      <c r="E83" s="197">
        <v>22754</v>
      </c>
      <c r="F83" s="62">
        <v>57572</v>
      </c>
      <c r="G83" s="61">
        <v>32024</v>
      </c>
      <c r="H83" s="32">
        <f t="shared" si="9"/>
        <v>45.20050441361916</v>
      </c>
      <c r="I83" s="62">
        <v>42352</v>
      </c>
      <c r="J83" s="61">
        <v>25333</v>
      </c>
      <c r="K83" s="32">
        <f>100*(I83/F83-1)</f>
        <v>-26.436462169109987</v>
      </c>
      <c r="L83" s="62">
        <v>40267</v>
      </c>
      <c r="M83" s="61">
        <v>23786</v>
      </c>
      <c r="N83" s="32">
        <f>100*(L83/I83-1)</f>
        <v>-4.923026067245939</v>
      </c>
      <c r="O83" s="62">
        <v>37089</v>
      </c>
      <c r="P83" s="61">
        <v>21306</v>
      </c>
      <c r="Q83" s="32">
        <f>100*(O83/L83-1)</f>
        <v>-7.892318772195594</v>
      </c>
    </row>
    <row r="84" spans="1:17" ht="13.5" thickBot="1">
      <c r="A84" s="63"/>
      <c r="B84" s="72">
        <f>COUNTA(C82:C83)</f>
        <v>2</v>
      </c>
      <c r="C84" s="171" t="s">
        <v>167</v>
      </c>
      <c r="D84" s="198">
        <f>SUM(D82:D83)</f>
        <v>48089</v>
      </c>
      <c r="E84" s="199">
        <f>SUM(E82:E83)</f>
        <v>29463</v>
      </c>
      <c r="F84" s="259">
        <f>SUM(F82:F83)</f>
        <v>64027</v>
      </c>
      <c r="G84" s="148">
        <f>SUM(G82:G83)</f>
        <v>37374</v>
      </c>
      <c r="H84" s="267"/>
      <c r="I84" s="268">
        <f>SUM(I82:I83)</f>
        <v>49743</v>
      </c>
      <c r="J84" s="269">
        <f>SUM(J82:J83)</f>
        <v>31594</v>
      </c>
      <c r="K84" s="270"/>
      <c r="L84" s="268">
        <f>SUM(L82:L83)</f>
        <v>48619</v>
      </c>
      <c r="M84" s="269">
        <f>SUM(M82:M83)</f>
        <v>30971</v>
      </c>
      <c r="N84" s="270"/>
      <c r="O84" s="268">
        <f>SUM(O82:O83)</f>
        <v>44470</v>
      </c>
      <c r="P84" s="269">
        <f>SUM(P82:P83)</f>
        <v>27351</v>
      </c>
      <c r="Q84" s="271"/>
    </row>
    <row r="85" spans="1:17" ht="13.5" thickBot="1">
      <c r="A85" s="105" t="s">
        <v>169</v>
      </c>
      <c r="B85" s="106" t="s">
        <v>43</v>
      </c>
      <c r="C85" s="189" t="s">
        <v>170</v>
      </c>
      <c r="D85" s="232">
        <v>902</v>
      </c>
      <c r="E85" s="233">
        <v>325</v>
      </c>
      <c r="F85" s="262">
        <v>674</v>
      </c>
      <c r="G85" s="263"/>
      <c r="H85" s="264">
        <f t="shared" si="9"/>
        <v>-25.27716186252772</v>
      </c>
      <c r="I85" s="265">
        <v>579</v>
      </c>
      <c r="J85" s="266"/>
      <c r="K85" s="264">
        <f>100*(I85/F85-1)</f>
        <v>-14.094955489614247</v>
      </c>
      <c r="L85" s="265">
        <v>451</v>
      </c>
      <c r="M85" s="266"/>
      <c r="N85" s="264">
        <f>100*(L85/I85-1)</f>
        <v>-22.10708117443869</v>
      </c>
      <c r="O85" s="272"/>
      <c r="P85" s="273"/>
      <c r="Q85" s="274"/>
    </row>
    <row r="86" spans="1:17" ht="13.5" thickBot="1">
      <c r="A86" s="107">
        <f>COUNTA(A4:A85)</f>
        <v>74</v>
      </c>
      <c r="B86" s="108" t="s">
        <v>171</v>
      </c>
      <c r="D86" s="234">
        <v>1512893</v>
      </c>
      <c r="E86" s="235">
        <v>584821</v>
      </c>
      <c r="F86" s="260">
        <v>1410793</v>
      </c>
      <c r="G86" s="261">
        <v>577168</v>
      </c>
      <c r="H86" s="109">
        <v>3.4327380762948567</v>
      </c>
      <c r="I86" s="260">
        <v>1461443</v>
      </c>
      <c r="J86" s="261">
        <v>634821</v>
      </c>
      <c r="K86" s="109">
        <v>5.29763783684979</v>
      </c>
      <c r="L86" s="260">
        <v>1493851</v>
      </c>
      <c r="M86" s="261">
        <v>614557</v>
      </c>
      <c r="N86" s="109">
        <v>4.706291343780436</v>
      </c>
      <c r="O86" s="260">
        <v>1532662</v>
      </c>
      <c r="P86" s="261">
        <v>625974</v>
      </c>
      <c r="Q86" s="109">
        <v>0.8149151450018022</v>
      </c>
    </row>
    <row r="87" spans="3:17" ht="13.5" thickBot="1">
      <c r="C87" s="110" t="s">
        <v>172</v>
      </c>
      <c r="D87" s="111">
        <v>74</v>
      </c>
      <c r="F87" s="113">
        <v>73</v>
      </c>
      <c r="H87" s="112" t="s">
        <v>173</v>
      </c>
      <c r="I87" s="113">
        <v>74</v>
      </c>
      <c r="K87" s="112" t="s">
        <v>173</v>
      </c>
      <c r="L87" s="113">
        <v>72</v>
      </c>
      <c r="N87" s="112" t="s">
        <v>173</v>
      </c>
      <c r="O87" s="113">
        <v>73</v>
      </c>
      <c r="Q87" s="112" t="s">
        <v>173</v>
      </c>
    </row>
    <row r="88" ht="12.75">
      <c r="A88" s="35"/>
    </row>
    <row r="89" ht="15">
      <c r="B89" s="37" t="s">
        <v>174</v>
      </c>
    </row>
    <row r="90" ht="14.25">
      <c r="B90" s="44"/>
    </row>
    <row r="91" spans="1:2" ht="12.75">
      <c r="A91" s="43"/>
      <c r="B91" s="286" t="s">
        <v>204</v>
      </c>
    </row>
    <row r="92" spans="1:2" ht="12.75">
      <c r="A92" s="35"/>
      <c r="B92" s="36"/>
    </row>
    <row r="93" spans="1:2" ht="6.75" customHeight="1">
      <c r="A93" s="35"/>
      <c r="B93" s="37"/>
    </row>
    <row r="94" spans="1:2" ht="12.75">
      <c r="A94" s="38"/>
      <c r="B94" s="114" t="s">
        <v>202</v>
      </c>
    </row>
    <row r="95" spans="1:2" ht="6" customHeight="1">
      <c r="A95" s="35"/>
      <c r="B95" s="114"/>
    </row>
    <row r="96" spans="1:2" ht="12.75">
      <c r="A96" s="244"/>
      <c r="B96" s="114" t="s">
        <v>196</v>
      </c>
    </row>
    <row r="97" spans="1:2" ht="6" customHeight="1">
      <c r="A97" s="35"/>
      <c r="B97" s="114"/>
    </row>
    <row r="98" spans="1:2" ht="12.75">
      <c r="A98" s="280"/>
      <c r="B98" s="114" t="s">
        <v>201</v>
      </c>
    </row>
    <row r="99" spans="1:2" ht="5.25" customHeight="1">
      <c r="A99" s="35"/>
      <c r="B99" s="114"/>
    </row>
    <row r="100" spans="1:2" ht="12.75">
      <c r="A100" s="39"/>
      <c r="B100" s="114" t="s">
        <v>175</v>
      </c>
    </row>
    <row r="101" spans="1:2" ht="5.25" customHeight="1">
      <c r="A101" s="35"/>
      <c r="B101" s="114"/>
    </row>
    <row r="102" spans="1:2" ht="12.75" customHeight="1">
      <c r="A102" s="40"/>
      <c r="B102" s="114" t="s">
        <v>176</v>
      </c>
    </row>
    <row r="103" spans="1:2" ht="5.25" customHeight="1">
      <c r="A103" s="35"/>
      <c r="B103" s="114"/>
    </row>
    <row r="104" spans="1:2" ht="12.75" customHeight="1">
      <c r="A104" s="45"/>
      <c r="B104" s="114" t="s">
        <v>199</v>
      </c>
    </row>
    <row r="105" spans="1:2" ht="5.25" customHeight="1">
      <c r="A105" s="35"/>
      <c r="B105" s="115"/>
    </row>
    <row r="106" spans="1:3" ht="14.25" customHeight="1">
      <c r="A106" s="116"/>
      <c r="B106" s="285" t="s">
        <v>203</v>
      </c>
      <c r="C106" s="42"/>
    </row>
    <row r="107" spans="1:3" ht="6" customHeight="1">
      <c r="A107" s="117"/>
      <c r="B107" s="41"/>
      <c r="C107" s="42"/>
    </row>
    <row r="108" spans="1:2" ht="14.25" customHeight="1">
      <c r="A108" s="118"/>
      <c r="B108" s="48" t="s">
        <v>183</v>
      </c>
    </row>
    <row r="109" ht="3.75" customHeight="1">
      <c r="A109" s="119"/>
    </row>
    <row r="110" spans="1:2" ht="14.25" customHeight="1">
      <c r="A110" s="120"/>
      <c r="B110" s="48" t="s">
        <v>177</v>
      </c>
    </row>
    <row r="111" ht="6.75" customHeight="1">
      <c r="A111" s="119"/>
    </row>
    <row r="112" spans="1:2" ht="13.5" customHeight="1">
      <c r="A112" s="121"/>
      <c r="B112" s="48" t="s">
        <v>200</v>
      </c>
    </row>
    <row r="113" ht="7.5" customHeight="1">
      <c r="A113" s="119"/>
    </row>
    <row r="114" spans="1:2" ht="13.5" customHeight="1">
      <c r="A114" s="122"/>
      <c r="B114" s="48" t="s">
        <v>184</v>
      </c>
    </row>
    <row r="115" ht="6" customHeight="1">
      <c r="A115" s="119"/>
    </row>
    <row r="116" spans="1:2" ht="13.5" customHeight="1">
      <c r="A116" s="129"/>
      <c r="B116" s="48" t="s">
        <v>185</v>
      </c>
    </row>
    <row r="117" ht="6.75" customHeight="1">
      <c r="A117" s="119"/>
    </row>
    <row r="118" spans="1:2" ht="12.75">
      <c r="A118" s="123"/>
      <c r="B118" s="48" t="s">
        <v>178</v>
      </c>
    </row>
    <row r="119" ht="12.75">
      <c r="A119" s="119"/>
    </row>
    <row r="120" ht="12.75">
      <c r="A120" s="119"/>
    </row>
    <row r="121" ht="9.75" customHeight="1"/>
    <row r="122" ht="12.75">
      <c r="B122" s="124" t="s">
        <v>194</v>
      </c>
    </row>
    <row r="124" ht="12.75">
      <c r="B124" s="125"/>
    </row>
  </sheetData>
  <sheetProtection/>
  <mergeCells count="36">
    <mergeCell ref="A1:Q1"/>
    <mergeCell ref="F23:G23"/>
    <mergeCell ref="D26:E26"/>
    <mergeCell ref="F26:G26"/>
    <mergeCell ref="I9:J9"/>
    <mergeCell ref="F17:G17"/>
    <mergeCell ref="D19:E19"/>
    <mergeCell ref="I17:J17"/>
    <mergeCell ref="I19:J19"/>
    <mergeCell ref="D17:E17"/>
    <mergeCell ref="L19:M19"/>
    <mergeCell ref="L23:M23"/>
    <mergeCell ref="L52:M52"/>
    <mergeCell ref="L56:M56"/>
    <mergeCell ref="D63:E63"/>
    <mergeCell ref="D56:E56"/>
    <mergeCell ref="F52:G52"/>
    <mergeCell ref="D23:E23"/>
    <mergeCell ref="F19:G19"/>
    <mergeCell ref="O56:P56"/>
    <mergeCell ref="D9:E9"/>
    <mergeCell ref="F9:G9"/>
    <mergeCell ref="D52:E52"/>
    <mergeCell ref="O17:P17"/>
    <mergeCell ref="O19:P19"/>
    <mergeCell ref="O23:P23"/>
    <mergeCell ref="O52:P52"/>
    <mergeCell ref="L46:M46"/>
    <mergeCell ref="O46:P46"/>
    <mergeCell ref="I63:J63"/>
    <mergeCell ref="I23:J23"/>
    <mergeCell ref="F63:G63"/>
    <mergeCell ref="F56:G56"/>
    <mergeCell ref="I52:J52"/>
    <mergeCell ref="I56:J56"/>
    <mergeCell ref="L63:M63"/>
  </mergeCells>
  <printOptions horizontalCentered="1"/>
  <pageMargins left="0.22" right="0.2362204724409449" top="0.48" bottom="0.2" header="0.2362204724409449" footer="0.15748031496062992"/>
  <pageSetup horizontalDpi="300" verticalDpi="300" orientation="landscape" paperSize="9" scale="65" r:id="rId1"/>
  <headerFooter alignWithMargins="0">
    <oddHeader>&amp;C&amp;A</oddHeader>
    <oddFooter>&amp;LDGP/DPP&amp;CPage &amp;P&amp;RLucile ZIZI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Zoupette</dc:creator>
  <cp:keywords/>
  <dc:description/>
  <cp:lastModifiedBy>Michel</cp:lastModifiedBy>
  <cp:lastPrinted>2014-02-13T15:02:12Z</cp:lastPrinted>
  <dcterms:created xsi:type="dcterms:W3CDTF">2014-10-21T10:06:48Z</dcterms:created>
  <dcterms:modified xsi:type="dcterms:W3CDTF">2014-10-21T10:06:48Z</dcterms:modified>
  <cp:category/>
  <cp:version/>
  <cp:contentType/>
  <cp:contentStatus/>
</cp:coreProperties>
</file>